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enina.UFFICI\Google Drive\CIGNA\CIGNA RELAZIONI\Statistiche CIGNA\"/>
    </mc:Choice>
  </mc:AlternateContent>
  <bookViews>
    <workbookView xWindow="0" yWindow="0" windowWidth="19200" windowHeight="10890" activeTab="2"/>
  </bookViews>
  <sheets>
    <sheet name="Dati" sheetId="1" r:id="rId1"/>
    <sheet name="Foglio2" sheetId="7" state="hidden" r:id="rId2"/>
    <sheet name="analisi" sheetId="5" r:id="rId3"/>
    <sheet name="Grafici" sheetId="2" r:id="rId4"/>
  </sheets>
  <definedNames>
    <definedName name="totale">Dati!$N$80</definedName>
    <definedName name="totaleC">Dati!$L$80</definedName>
    <definedName name="totele">Dati!$N$76</definedName>
    <definedName name="toteleCon">Dati!$L$76</definedName>
    <definedName name="totita">Dati!#REF!</definedName>
    <definedName name="totItacon">Dati!#REF!</definedName>
    <definedName name="totmecc">Dati!$N$77</definedName>
    <definedName name="totMeccCon">Dati!$L$77</definedName>
    <definedName name="totst">Dati!$N$79</definedName>
    <definedName name="totstCon">Dati!$L$79</definedName>
  </definedNames>
  <calcPr calcId="162913"/>
  <pivotCaches>
    <pivotCache cacheId="11" r:id="rId5"/>
  </pivotCaches>
</workbook>
</file>

<file path=xl/calcChain.xml><?xml version="1.0" encoding="utf-8"?>
<calcChain xmlns="http://schemas.openxmlformats.org/spreadsheetml/2006/main">
  <c r="D71" i="1" l="1"/>
  <c r="L71" i="1" s="1"/>
  <c r="N71" i="1" s="1"/>
  <c r="D72" i="1"/>
  <c r="L72" i="1" s="1"/>
  <c r="N72" i="1" s="1"/>
  <c r="D73" i="1"/>
  <c r="L73" i="1" s="1"/>
  <c r="N73" i="1" s="1"/>
  <c r="D74" i="1"/>
  <c r="L74" i="1" s="1"/>
  <c r="N74" i="1" s="1"/>
  <c r="G76" i="1"/>
  <c r="H76" i="1"/>
  <c r="I76" i="1"/>
  <c r="J76" i="1"/>
  <c r="K76" i="1"/>
  <c r="M76" i="1"/>
  <c r="G77" i="1"/>
  <c r="H77" i="1"/>
  <c r="I77" i="1"/>
  <c r="J77" i="1"/>
  <c r="K77" i="1"/>
  <c r="M77" i="1"/>
  <c r="G78" i="1"/>
  <c r="H78" i="1"/>
  <c r="I78" i="1"/>
  <c r="J78" i="1"/>
  <c r="K78" i="1"/>
  <c r="M78" i="1"/>
  <c r="G79" i="1"/>
  <c r="H79" i="1"/>
  <c r="I79" i="1"/>
  <c r="J79" i="1"/>
  <c r="K79" i="1"/>
  <c r="M79" i="1"/>
  <c r="E76" i="1"/>
  <c r="F76" i="1"/>
  <c r="E77" i="1"/>
  <c r="F77" i="1"/>
  <c r="E78" i="1"/>
  <c r="F78" i="1"/>
  <c r="E79" i="1"/>
  <c r="F79" i="1"/>
  <c r="C79" i="1"/>
  <c r="C78" i="1"/>
  <c r="C77" i="1"/>
  <c r="C76" i="1"/>
  <c r="D67" i="1" l="1"/>
  <c r="L67" i="1" s="1"/>
  <c r="N67" i="1" s="1"/>
  <c r="D68" i="1"/>
  <c r="L68" i="1" s="1"/>
  <c r="N68" i="1" s="1"/>
  <c r="D69" i="1"/>
  <c r="L69" i="1" s="1"/>
  <c r="N69" i="1" s="1"/>
  <c r="D70" i="1"/>
  <c r="L70" i="1" s="1"/>
  <c r="N70" i="1" s="1"/>
  <c r="D59" i="1" l="1"/>
  <c r="L59" i="1" s="1"/>
  <c r="N59" i="1" s="1"/>
  <c r="D60" i="1"/>
  <c r="L60" i="1" s="1"/>
  <c r="N60" i="1" s="1"/>
  <c r="D61" i="1"/>
  <c r="D62" i="1"/>
  <c r="L62" i="1" s="1"/>
  <c r="N62" i="1" s="1"/>
  <c r="D63" i="1"/>
  <c r="D64" i="1"/>
  <c r="D65" i="1"/>
  <c r="D66" i="1"/>
  <c r="L61" i="1"/>
  <c r="N61" i="1" s="1"/>
  <c r="L63" i="1" l="1"/>
  <c r="L64" i="1"/>
  <c r="N64" i="1" s="1"/>
  <c r="L65" i="1"/>
  <c r="N65" i="1" s="1"/>
  <c r="L66" i="1"/>
  <c r="N66" i="1" s="1"/>
  <c r="N63" i="1" l="1"/>
  <c r="D56" i="1"/>
  <c r="L56" i="1" s="1"/>
  <c r="N56" i="1" s="1"/>
  <c r="D57" i="1"/>
  <c r="L57" i="1" s="1"/>
  <c r="D58" i="1"/>
  <c r="L58" i="1" s="1"/>
  <c r="N58" i="1" s="1"/>
  <c r="D55" i="1"/>
  <c r="L55" i="1" s="1"/>
  <c r="N55" i="1" s="1"/>
  <c r="D54" i="1"/>
  <c r="D78" i="1" s="1"/>
  <c r="N57" i="1" l="1"/>
  <c r="D48" i="1" l="1"/>
  <c r="D49" i="1"/>
  <c r="D50" i="1"/>
  <c r="D51" i="1"/>
  <c r="D52" i="1"/>
  <c r="D53" i="1"/>
  <c r="L51" i="1"/>
  <c r="N51" i="1" s="1"/>
  <c r="L52" i="1"/>
  <c r="N52" i="1" s="1"/>
  <c r="L53" i="1"/>
  <c r="N53" i="1" s="1"/>
  <c r="L54" i="1"/>
  <c r="L78" i="1" s="1"/>
  <c r="N54" i="1" l="1"/>
  <c r="N78" i="1" s="1"/>
  <c r="L48" i="1"/>
  <c r="N48" i="1" s="1"/>
  <c r="L49" i="1"/>
  <c r="N49" i="1" s="1"/>
  <c r="L50" i="1"/>
  <c r="N50" i="1" s="1"/>
  <c r="D45" i="1" l="1"/>
  <c r="D46" i="1"/>
  <c r="D47" i="1"/>
  <c r="D44" i="1"/>
  <c r="D43" i="1"/>
  <c r="D41" i="1"/>
  <c r="D42" i="1"/>
  <c r="D39" i="1"/>
  <c r="D40" i="1"/>
  <c r="L45" i="1"/>
  <c r="N45" i="1" s="1"/>
  <c r="L46" i="1"/>
  <c r="N46" i="1" s="1"/>
  <c r="L47" i="1"/>
  <c r="N47" i="1" s="1"/>
  <c r="L42" i="1" l="1"/>
  <c r="N42" i="1" s="1"/>
  <c r="L43" i="1"/>
  <c r="N43" i="1" s="1"/>
  <c r="L44" i="1"/>
  <c r="N44" i="1" s="1"/>
  <c r="L39" i="1" l="1"/>
  <c r="N39" i="1" s="1"/>
  <c r="L40" i="1"/>
  <c r="N40" i="1" s="1"/>
  <c r="L41" i="1"/>
  <c r="N41" i="1" s="1"/>
  <c r="M80" i="1" l="1"/>
  <c r="H80" i="1"/>
  <c r="K80" i="1"/>
  <c r="G80" i="1"/>
  <c r="J80" i="1"/>
  <c r="F80" i="1"/>
  <c r="C80" i="1"/>
  <c r="I80" i="1"/>
  <c r="E80" i="1"/>
  <c r="D36" i="1"/>
  <c r="D37" i="1"/>
  <c r="D38" i="1"/>
  <c r="L36" i="1"/>
  <c r="N36" i="1" s="1"/>
  <c r="L37" i="1"/>
  <c r="N37" i="1" s="1"/>
  <c r="L38" i="1"/>
  <c r="N38" i="1" s="1"/>
  <c r="L4" i="1"/>
  <c r="L5" i="1"/>
  <c r="L6" i="1"/>
  <c r="L7" i="1"/>
  <c r="N7" i="1" s="1"/>
  <c r="L8" i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L35" i="1"/>
  <c r="N35" i="1" s="1"/>
  <c r="L3" i="1"/>
  <c r="D4" i="1"/>
  <c r="D77" i="1" s="1"/>
  <c r="D5" i="1"/>
  <c r="D6" i="1"/>
  <c r="D76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" i="1"/>
  <c r="N34" i="1"/>
  <c r="L76" i="1" l="1"/>
  <c r="L79" i="1"/>
  <c r="L77" i="1"/>
  <c r="D79" i="1"/>
  <c r="N8" i="1"/>
  <c r="N3" i="1"/>
  <c r="N5" i="1"/>
  <c r="N6" i="1"/>
  <c r="N76" i="1" s="1"/>
  <c r="N4" i="1"/>
  <c r="N77" i="1" s="1"/>
  <c r="N79" i="1" l="1"/>
  <c r="L80" i="1"/>
  <c r="D80" i="1" l="1"/>
  <c r="D81" i="1" s="1"/>
  <c r="N80" i="1"/>
  <c r="K81" i="1"/>
  <c r="C81" i="1"/>
  <c r="C91" i="1" s="1"/>
  <c r="J81" i="1"/>
  <c r="E81" i="1"/>
  <c r="F81" i="1"/>
  <c r="G81" i="1"/>
  <c r="H81" i="1"/>
  <c r="I81" i="1"/>
  <c r="E91" i="1" l="1"/>
</calcChain>
</file>

<file path=xl/sharedStrings.xml><?xml version="1.0" encoding="utf-8"?>
<sst xmlns="http://schemas.openxmlformats.org/spreadsheetml/2006/main" count="249" uniqueCount="87">
  <si>
    <t>2001/2002</t>
  </si>
  <si>
    <t>2002/2003</t>
  </si>
  <si>
    <t>Specializzazioni</t>
  </si>
  <si>
    <t>Lavoro</t>
  </si>
  <si>
    <t>Area medica</t>
  </si>
  <si>
    <t>Area paramedica</t>
  </si>
  <si>
    <t>Area scientifica</t>
  </si>
  <si>
    <t>Area umanistica</t>
  </si>
  <si>
    <t>ELE</t>
  </si>
  <si>
    <t>MECC</t>
  </si>
  <si>
    <t>ST</t>
  </si>
  <si>
    <t>medicina</t>
  </si>
  <si>
    <t>veterinaria</t>
  </si>
  <si>
    <t>radiologia</t>
  </si>
  <si>
    <t>ingegneria</t>
  </si>
  <si>
    <t>chimica</t>
  </si>
  <si>
    <t>fisica</t>
  </si>
  <si>
    <t>biologia</t>
  </si>
  <si>
    <t>Area economica</t>
  </si>
  <si>
    <t>sconosciuto</t>
  </si>
  <si>
    <t>Area Tecnica</t>
  </si>
  <si>
    <t>Economia</t>
  </si>
  <si>
    <t>Amm. Org.</t>
  </si>
  <si>
    <t>IFTS</t>
  </si>
  <si>
    <t>farmacia</t>
  </si>
  <si>
    <t>psicologia</t>
  </si>
  <si>
    <t>econ. Az.</t>
  </si>
  <si>
    <t>informatica</t>
  </si>
  <si>
    <t>infermiere</t>
  </si>
  <si>
    <t>architettura</t>
  </si>
  <si>
    <t>disegno ind</t>
  </si>
  <si>
    <t>servizi soc.</t>
  </si>
  <si>
    <t>lettere</t>
  </si>
  <si>
    <t>filosofia</t>
  </si>
  <si>
    <t>lingue</t>
  </si>
  <si>
    <t>giurisprud.</t>
  </si>
  <si>
    <t>scienze mot.</t>
  </si>
  <si>
    <t>matematica</t>
  </si>
  <si>
    <t>musica</t>
  </si>
  <si>
    <t>2003/2004</t>
  </si>
  <si>
    <t>geologia</t>
  </si>
  <si>
    <t>fisioterapia</t>
  </si>
  <si>
    <t>totale
conosciuto</t>
  </si>
  <si>
    <t>continuazione degli studi</t>
  </si>
  <si>
    <t>Anno
scolastico</t>
  </si>
  <si>
    <t>Istituto di Istruzione Superiore G. CIGNA
Analisi delle scelte post diploma dei diplomati</t>
  </si>
  <si>
    <t>totale
diplomati</t>
  </si>
  <si>
    <t>tot complessivo</t>
  </si>
  <si>
    <t>2004/2005</t>
  </si>
  <si>
    <t>Belle arti</t>
  </si>
  <si>
    <t>2005/2006</t>
  </si>
  <si>
    <t>Dams</t>
  </si>
  <si>
    <t>agraria</t>
  </si>
  <si>
    <t>forestali</t>
  </si>
  <si>
    <t>sc. Politiche</t>
  </si>
  <si>
    <t>2006/2007</t>
  </si>
  <si>
    <t>dietista</t>
  </si>
  <si>
    <t>biotecnologie</t>
  </si>
  <si>
    <t>2007/2008</t>
  </si>
  <si>
    <t>2008/2009</t>
  </si>
  <si>
    <t>2009/2010</t>
  </si>
  <si>
    <t>2010/2011</t>
  </si>
  <si>
    <t>2011/2012</t>
  </si>
  <si>
    <t>Studio</t>
  </si>
  <si>
    <t>TOT ELE</t>
  </si>
  <si>
    <t xml:space="preserve"> TOT MECC</t>
  </si>
  <si>
    <t>TOT ST</t>
  </si>
  <si>
    <t>Totale complessivo</t>
  </si>
  <si>
    <t>Dati</t>
  </si>
  <si>
    <t>Somma di Lavoro</t>
  </si>
  <si>
    <t>Somma di Studio</t>
  </si>
  <si>
    <t>Somma di Lavoro totale</t>
  </si>
  <si>
    <t>Somma di Studio totale</t>
  </si>
  <si>
    <t>2012/2013</t>
  </si>
  <si>
    <t>2013/2014</t>
  </si>
  <si>
    <t>scienza comunic</t>
  </si>
  <si>
    <t>2014/2015</t>
  </si>
  <si>
    <t>2015/2016</t>
  </si>
  <si>
    <t>2016/2017</t>
  </si>
  <si>
    <t>2017/2018</t>
  </si>
  <si>
    <t>CHI</t>
  </si>
  <si>
    <t>TOT CHI</t>
  </si>
  <si>
    <t>2018/2019</t>
  </si>
  <si>
    <t>2019/2020</t>
  </si>
  <si>
    <t>2020/2021</t>
  </si>
  <si>
    <t>2021/2022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</si>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</sst>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5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Fill="1" applyBorder="1" applyAlignment="1">
      <alignment horizontal="center"/>
    </xf>
    <xf numFmtId="0" fontId="0" fillId="0" borderId="19" xfId="0" applyBorder="1"/>
    <xf numFmtId="164" fontId="2" fillId="0" borderId="20" xfId="1" applyNumberFormat="1" applyFont="1" applyBorder="1"/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Border="1"/>
    <xf numFmtId="0" fontId="0" fillId="0" borderId="3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64" fontId="0" fillId="0" borderId="0" xfId="0" applyNumberFormat="1" applyBorder="1"/>
    <xf numFmtId="0" fontId="2" fillId="0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0" fontId="2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44" xfId="0" applyBorder="1"/>
    <xf numFmtId="164" fontId="2" fillId="0" borderId="42" xfId="1" applyNumberFormat="1" applyFont="1" applyBorder="1"/>
    <xf numFmtId="0" fontId="0" fillId="0" borderId="40" xfId="0" applyBorder="1"/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/>
    <xf numFmtId="0" fontId="0" fillId="0" borderId="60" xfId="0" pivotButton="1" applyBorder="1"/>
    <xf numFmtId="0" fontId="0" fillId="0" borderId="61" xfId="0" pivotButton="1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NumberFormat="1" applyBorder="1" applyAlignment="1">
      <alignment horizontal="center"/>
    </xf>
    <xf numFmtId="0" fontId="0" fillId="0" borderId="70" xfId="0" applyNumberFormat="1" applyBorder="1" applyAlignment="1">
      <alignment horizontal="center"/>
    </xf>
    <xf numFmtId="0" fontId="0" fillId="0" borderId="67" xfId="0" applyNumberFormat="1" applyBorder="1" applyAlignment="1">
      <alignment horizontal="center"/>
    </xf>
    <xf numFmtId="0" fontId="0" fillId="0" borderId="71" xfId="0" applyNumberFormat="1" applyBorder="1" applyAlignment="1">
      <alignment horizontal="center"/>
    </xf>
    <xf numFmtId="0" fontId="0" fillId="0" borderId="72" xfId="0" applyNumberFormat="1" applyBorder="1" applyAlignment="1">
      <alignment horizontal="center"/>
    </xf>
    <xf numFmtId="0" fontId="0" fillId="0" borderId="73" xfId="0" applyNumberFormat="1" applyBorder="1" applyAlignment="1">
      <alignment horizontal="center"/>
    </xf>
    <xf numFmtId="0" fontId="0" fillId="0" borderId="74" xfId="0" applyNumberFormat="1" applyBorder="1" applyAlignment="1">
      <alignment horizontal="center"/>
    </xf>
    <xf numFmtId="0" fontId="0" fillId="0" borderId="75" xfId="0" applyNumberForma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Fill="1" applyBorder="1" applyAlignment="1">
      <alignment horizontal="center"/>
    </xf>
    <xf numFmtId="0" fontId="0" fillId="0" borderId="3" xfId="0" applyBorder="1"/>
    <xf numFmtId="0" fontId="2" fillId="0" borderId="5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0" fillId="0" borderId="23" xfId="1" applyNumberFormat="1" applyFont="1" applyBorder="1" applyAlignment="1">
      <alignment horizontal="center"/>
    </xf>
    <xf numFmtId="0" fontId="0" fillId="0" borderId="2" xfId="0" applyBorder="1"/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2" borderId="50" xfId="0" applyFont="1" applyFill="1" applyBorder="1" applyAlignment="1">
      <alignment vertical="center"/>
    </xf>
    <xf numFmtId="0" fontId="2" fillId="2" borderId="76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4" xfId="0" applyFill="1" applyBorder="1"/>
    <xf numFmtId="0" fontId="0" fillId="2" borderId="9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77" xfId="0" applyBorder="1" applyAlignment="1">
      <alignment horizontal="center"/>
    </xf>
  </cellXfs>
  <cellStyles count="2">
    <cellStyle name="Normale" xfId="0" builtinId="0"/>
    <cellStyle name="Percentuale" xfId="1" builtinId="5"/>
  </cellStyles>
  <dxfs count="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font>
        <b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[analisi diplomati.xlsx]analisi!Tabella_pivot4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</c:pivotFmts>
    <c:plotArea>
      <c:layout>
        <c:manualLayout>
          <c:layoutTarget val="inner"/>
          <c:xMode val="edge"/>
          <c:yMode val="edge"/>
          <c:x val="5.2946401897001304E-2"/>
          <c:y val="0.10311265439646131"/>
          <c:w val="0.65394564638780661"/>
          <c:h val="0.64269113099992936"/>
        </c:manualLayout>
      </c:layout>
      <c:lineChart>
        <c:grouping val="standard"/>
        <c:varyColors val="0"/>
        <c:ser>
          <c:idx val="0"/>
          <c:order val="0"/>
          <c:tx>
            <c:strRef>
              <c:f>analisi!$B$3:$B$5</c:f>
              <c:strCache>
                <c:ptCount val="1"/>
                <c:pt idx="0">
                  <c:v>ELE - Somma di Lavoro</c:v>
                </c:pt>
              </c:strCache>
            </c:strRef>
          </c:tx>
          <c:cat>
            <c:strRef>
              <c:f>analisi!$A$6:$A$28</c:f>
              <c:strCache>
                <c:ptCount val="2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  <c:pt idx="19">
                  <c:v>2020/2021</c:v>
                </c:pt>
                <c:pt idx="20">
                  <c:v>2021/2022</c:v>
                </c:pt>
                <c:pt idx="21">
                  <c:v>2022/2023</c:v>
                </c:pt>
              </c:strCache>
            </c:strRef>
          </c:cat>
          <c:val>
            <c:numRef>
              <c:f>analisi!$B$6:$B$28</c:f>
              <c:numCache>
                <c:formatCode>General</c:formatCode>
                <c:ptCount val="2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13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15</c:v>
                </c:pt>
                <c:pt idx="16">
                  <c:v>11</c:v>
                </c:pt>
                <c:pt idx="17">
                  <c:v>10</c:v>
                </c:pt>
                <c:pt idx="18">
                  <c:v>3</c:v>
                </c:pt>
                <c:pt idx="19">
                  <c:v>13</c:v>
                </c:pt>
                <c:pt idx="20">
                  <c:v>14</c:v>
                </c:pt>
                <c:pt idx="2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B-4F31-B1E6-BA493F5185BC}"/>
            </c:ext>
          </c:extLst>
        </c:ser>
        <c:ser>
          <c:idx val="1"/>
          <c:order val="1"/>
          <c:tx>
            <c:strRef>
              <c:f>analisi!$C$3:$C$5</c:f>
              <c:strCache>
                <c:ptCount val="1"/>
                <c:pt idx="0">
                  <c:v>ELE - Somma di Studio</c:v>
                </c:pt>
              </c:strCache>
            </c:strRef>
          </c:tx>
          <c:cat>
            <c:strRef>
              <c:f>analisi!$A$6:$A$28</c:f>
              <c:strCache>
                <c:ptCount val="2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  <c:pt idx="19">
                  <c:v>2020/2021</c:v>
                </c:pt>
                <c:pt idx="20">
                  <c:v>2021/2022</c:v>
                </c:pt>
                <c:pt idx="21">
                  <c:v>2022/2023</c:v>
                </c:pt>
              </c:strCache>
            </c:strRef>
          </c:cat>
          <c:val>
            <c:numRef>
              <c:f>analisi!$C$6:$C$28</c:f>
              <c:numCache>
                <c:formatCode>General</c:formatCode>
                <c:ptCount val="22"/>
                <c:pt idx="0">
                  <c:v>18</c:v>
                </c:pt>
                <c:pt idx="1">
                  <c:v>23</c:v>
                </c:pt>
                <c:pt idx="2">
                  <c:v>19</c:v>
                </c:pt>
                <c:pt idx="3">
                  <c:v>15</c:v>
                </c:pt>
                <c:pt idx="4">
                  <c:v>21</c:v>
                </c:pt>
                <c:pt idx="5">
                  <c:v>16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10</c:v>
                </c:pt>
                <c:pt idx="10">
                  <c:v>7</c:v>
                </c:pt>
                <c:pt idx="11">
                  <c:v>4</c:v>
                </c:pt>
                <c:pt idx="12">
                  <c:v>13</c:v>
                </c:pt>
                <c:pt idx="13">
                  <c:v>3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7</c:v>
                </c:pt>
                <c:pt idx="18">
                  <c:v>7</c:v>
                </c:pt>
                <c:pt idx="19">
                  <c:v>8</c:v>
                </c:pt>
                <c:pt idx="20">
                  <c:v>3</c:v>
                </c:pt>
                <c:pt idx="2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CB-4F31-B1E6-BA493F5185BC}"/>
            </c:ext>
          </c:extLst>
        </c:ser>
        <c:ser>
          <c:idx val="2"/>
          <c:order val="2"/>
          <c:tx>
            <c:strRef>
              <c:f>analisi!$D$3:$D$5</c:f>
              <c:strCache>
                <c:ptCount val="1"/>
                <c:pt idx="0">
                  <c:v>MECC - Somma di Lavoro</c:v>
                </c:pt>
              </c:strCache>
            </c:strRef>
          </c:tx>
          <c:cat>
            <c:strRef>
              <c:f>analisi!$A$6:$A$28</c:f>
              <c:strCache>
                <c:ptCount val="2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  <c:pt idx="19">
                  <c:v>2020/2021</c:v>
                </c:pt>
                <c:pt idx="20">
                  <c:v>2021/2022</c:v>
                </c:pt>
                <c:pt idx="21">
                  <c:v>2022/2023</c:v>
                </c:pt>
              </c:strCache>
            </c:strRef>
          </c:cat>
          <c:val>
            <c:numRef>
              <c:f>analisi!$D$6:$D$28</c:f>
              <c:numCache>
                <c:formatCode>General</c:formatCode>
                <c:ptCount val="22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12</c:v>
                </c:pt>
                <c:pt idx="5">
                  <c:v>14</c:v>
                </c:pt>
                <c:pt idx="6">
                  <c:v>15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6</c:v>
                </c:pt>
                <c:pt idx="12">
                  <c:v>15</c:v>
                </c:pt>
                <c:pt idx="13">
                  <c:v>11</c:v>
                </c:pt>
                <c:pt idx="14">
                  <c:v>14</c:v>
                </c:pt>
                <c:pt idx="15">
                  <c:v>4</c:v>
                </c:pt>
                <c:pt idx="16">
                  <c:v>9</c:v>
                </c:pt>
                <c:pt idx="17">
                  <c:v>3</c:v>
                </c:pt>
                <c:pt idx="18">
                  <c:v>3</c:v>
                </c:pt>
                <c:pt idx="19">
                  <c:v>12</c:v>
                </c:pt>
                <c:pt idx="20">
                  <c:v>15</c:v>
                </c:pt>
                <c:pt idx="2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E-4CC1-8659-D4C2C9EEE0EC}"/>
            </c:ext>
          </c:extLst>
        </c:ser>
        <c:ser>
          <c:idx val="3"/>
          <c:order val="3"/>
          <c:tx>
            <c:strRef>
              <c:f>analisi!$E$3:$E$5</c:f>
              <c:strCache>
                <c:ptCount val="1"/>
                <c:pt idx="0">
                  <c:v>MECC - Somma di Studio</c:v>
                </c:pt>
              </c:strCache>
            </c:strRef>
          </c:tx>
          <c:cat>
            <c:strRef>
              <c:f>analisi!$A$6:$A$28</c:f>
              <c:strCache>
                <c:ptCount val="2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  <c:pt idx="19">
                  <c:v>2020/2021</c:v>
                </c:pt>
                <c:pt idx="20">
                  <c:v>2021/2022</c:v>
                </c:pt>
                <c:pt idx="21">
                  <c:v>2022/2023</c:v>
                </c:pt>
              </c:strCache>
            </c:strRef>
          </c:cat>
          <c:val>
            <c:numRef>
              <c:f>analisi!$E$6:$E$28</c:f>
              <c:numCache>
                <c:formatCode>General</c:formatCode>
                <c:ptCount val="22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1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E-4CC1-8659-D4C2C9EEE0EC}"/>
            </c:ext>
          </c:extLst>
        </c:ser>
        <c:ser>
          <c:idx val="4"/>
          <c:order val="4"/>
          <c:tx>
            <c:strRef>
              <c:f>analisi!$F$3:$F$5</c:f>
              <c:strCache>
                <c:ptCount val="1"/>
                <c:pt idx="0">
                  <c:v>ST - Somma di Lavoro</c:v>
                </c:pt>
              </c:strCache>
            </c:strRef>
          </c:tx>
          <c:cat>
            <c:strRef>
              <c:f>analisi!$A$6:$A$28</c:f>
              <c:strCache>
                <c:ptCount val="2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  <c:pt idx="19">
                  <c:v>2020/2021</c:v>
                </c:pt>
                <c:pt idx="20">
                  <c:v>2021/2022</c:v>
                </c:pt>
                <c:pt idx="21">
                  <c:v>2022/2023</c:v>
                </c:pt>
              </c:strCache>
            </c:strRef>
          </c:cat>
          <c:val>
            <c:numRef>
              <c:f>analisi!$F$6:$F$28</c:f>
              <c:numCache>
                <c:formatCode>General</c:formatCode>
                <c:ptCount val="2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6E-4CC1-8659-D4C2C9EEE0EC}"/>
            </c:ext>
          </c:extLst>
        </c:ser>
        <c:ser>
          <c:idx val="5"/>
          <c:order val="5"/>
          <c:tx>
            <c:strRef>
              <c:f>analisi!$G$3:$G$5</c:f>
              <c:strCache>
                <c:ptCount val="1"/>
                <c:pt idx="0">
                  <c:v>ST - Somma di Studio</c:v>
                </c:pt>
              </c:strCache>
            </c:strRef>
          </c:tx>
          <c:cat>
            <c:strRef>
              <c:f>analisi!$A$6:$A$28</c:f>
              <c:strCache>
                <c:ptCount val="2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  <c:pt idx="19">
                  <c:v>2020/2021</c:v>
                </c:pt>
                <c:pt idx="20">
                  <c:v>2021/2022</c:v>
                </c:pt>
                <c:pt idx="21">
                  <c:v>2022/2023</c:v>
                </c:pt>
              </c:strCache>
            </c:strRef>
          </c:cat>
          <c:val>
            <c:numRef>
              <c:f>analisi!$G$6:$G$28</c:f>
              <c:numCache>
                <c:formatCode>General</c:formatCode>
                <c:ptCount val="22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26</c:v>
                </c:pt>
                <c:pt idx="4">
                  <c:v>28</c:v>
                </c:pt>
                <c:pt idx="5">
                  <c:v>31</c:v>
                </c:pt>
                <c:pt idx="6">
                  <c:v>29</c:v>
                </c:pt>
                <c:pt idx="7">
                  <c:v>20</c:v>
                </c:pt>
                <c:pt idx="8">
                  <c:v>38</c:v>
                </c:pt>
                <c:pt idx="9">
                  <c:v>48</c:v>
                </c:pt>
                <c:pt idx="10">
                  <c:v>36</c:v>
                </c:pt>
                <c:pt idx="11">
                  <c:v>43</c:v>
                </c:pt>
                <c:pt idx="12">
                  <c:v>33</c:v>
                </c:pt>
                <c:pt idx="13">
                  <c:v>36</c:v>
                </c:pt>
                <c:pt idx="14">
                  <c:v>30</c:v>
                </c:pt>
                <c:pt idx="15">
                  <c:v>37</c:v>
                </c:pt>
                <c:pt idx="16">
                  <c:v>39</c:v>
                </c:pt>
                <c:pt idx="17">
                  <c:v>38</c:v>
                </c:pt>
                <c:pt idx="18">
                  <c:v>34</c:v>
                </c:pt>
                <c:pt idx="19">
                  <c:v>28</c:v>
                </c:pt>
                <c:pt idx="20">
                  <c:v>27</c:v>
                </c:pt>
                <c:pt idx="2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6E-4CC1-8659-D4C2C9EEE0EC}"/>
            </c:ext>
          </c:extLst>
        </c:ser>
        <c:ser>
          <c:idx val="6"/>
          <c:order val="6"/>
          <c:tx>
            <c:strRef>
              <c:f>analisi!$H$3:$H$5</c:f>
              <c:strCache>
                <c:ptCount val="1"/>
                <c:pt idx="0">
                  <c:v>CHI - Somma di Lavoro</c:v>
                </c:pt>
              </c:strCache>
            </c:strRef>
          </c:tx>
          <c:cat>
            <c:strRef>
              <c:f>analisi!$A$6:$A$28</c:f>
              <c:strCache>
                <c:ptCount val="2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  <c:pt idx="19">
                  <c:v>2020/2021</c:v>
                </c:pt>
                <c:pt idx="20">
                  <c:v>2021/2022</c:v>
                </c:pt>
                <c:pt idx="21">
                  <c:v>2022/2023</c:v>
                </c:pt>
              </c:strCache>
            </c:strRef>
          </c:cat>
          <c:val>
            <c:numRef>
              <c:f>analisi!$H$6:$H$28</c:f>
              <c:numCache>
                <c:formatCode>General</c:formatCode>
                <c:ptCount val="22"/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6E-4CC1-8659-D4C2C9EEE0EC}"/>
            </c:ext>
          </c:extLst>
        </c:ser>
        <c:ser>
          <c:idx val="7"/>
          <c:order val="7"/>
          <c:tx>
            <c:strRef>
              <c:f>analisi!$I$3:$I$5</c:f>
              <c:strCache>
                <c:ptCount val="1"/>
                <c:pt idx="0">
                  <c:v>CHI - Somma di Studio</c:v>
                </c:pt>
              </c:strCache>
            </c:strRef>
          </c:tx>
          <c:cat>
            <c:strRef>
              <c:f>analisi!$A$6:$A$28</c:f>
              <c:strCache>
                <c:ptCount val="22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  <c:pt idx="19">
                  <c:v>2020/2021</c:v>
                </c:pt>
                <c:pt idx="20">
                  <c:v>2021/2022</c:v>
                </c:pt>
                <c:pt idx="21">
                  <c:v>2022/2023</c:v>
                </c:pt>
              </c:strCache>
            </c:strRef>
          </c:cat>
          <c:val>
            <c:numRef>
              <c:f>analisi!$I$6:$I$28</c:f>
              <c:numCache>
                <c:formatCode>General</c:formatCode>
                <c:ptCount val="22"/>
                <c:pt idx="16">
                  <c:v>6</c:v>
                </c:pt>
                <c:pt idx="17">
                  <c:v>6</c:v>
                </c:pt>
                <c:pt idx="18">
                  <c:v>10</c:v>
                </c:pt>
                <c:pt idx="19">
                  <c:v>8</c:v>
                </c:pt>
                <c:pt idx="20">
                  <c:v>7</c:v>
                </c:pt>
                <c:pt idx="2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6E-4CC1-8659-D4C2C9EEE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35136"/>
        <c:axId val="137045120"/>
      </c:lineChart>
      <c:catAx>
        <c:axId val="1370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045120"/>
        <c:crosses val="autoZero"/>
        <c:auto val="0"/>
        <c:lblAlgn val="ctr"/>
        <c:lblOffset val="100"/>
        <c:noMultiLvlLbl val="0"/>
      </c:catAx>
      <c:valAx>
        <c:axId val="13704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035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Diplomati periti in Elettronica</a:t>
            </a:r>
          </a:p>
        </c:rich>
      </c:tx>
      <c:layout>
        <c:manualLayout>
          <c:xMode val="edge"/>
          <c:yMode val="edge"/>
          <c:x val="0.18269248795823598"/>
          <c:y val="3.6529680365296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247272993120292"/>
          <c:y val="0.46575446310123947"/>
          <c:w val="0.19505504317484923"/>
          <c:h val="0.324201636080274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4C-4665-8976-B95410EF17D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4C-4665-8976-B95410EF17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F4C-4665-8976-B95410EF17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F4C-4665-8976-B95410EF17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F4C-4665-8976-B95410EF17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F4C-4665-8976-B95410EF17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F4C-4665-8976-B95410EF17D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F4C-4665-8976-B95410EF17D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DF4C-4665-8976-B95410EF17D6}"/>
              </c:ext>
            </c:extLst>
          </c:dPt>
          <c:dLbls>
            <c:dLbl>
              <c:idx val="0"/>
              <c:layout>
                <c:manualLayout>
                  <c:x val="0.10677528471271897"/>
                  <c:y val="-2.06454749019560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4C-4665-8976-B95410EF17D6}"/>
                </c:ext>
              </c:extLst>
            </c:dLbl>
            <c:dLbl>
              <c:idx val="1"/>
              <c:layout>
                <c:manualLayout>
                  <c:x val="0.18373935032783886"/>
                  <c:y val="0.103615073283221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4C-4665-8976-B95410EF17D6}"/>
                </c:ext>
              </c:extLst>
            </c:dLbl>
            <c:dLbl>
              <c:idx val="2"/>
              <c:layout>
                <c:manualLayout>
                  <c:x val="-2.0664414607173926E-3"/>
                  <c:y val="0.185832870148147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4C-4665-8976-B95410EF17D6}"/>
                </c:ext>
              </c:extLst>
            </c:dLbl>
            <c:dLbl>
              <c:idx val="3"/>
              <c:layout>
                <c:manualLayout>
                  <c:x val="-2.844335131622661E-2"/>
                  <c:y val="7.41525107100718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F4C-4665-8976-B95410EF17D6}"/>
                </c:ext>
              </c:extLst>
            </c:dLbl>
            <c:dLbl>
              <c:idx val="4"/>
              <c:layout>
                <c:manualLayout>
                  <c:x val="-3.6943253822232958E-2"/>
                  <c:y val="1.18180959047968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F4C-4665-8976-B95410EF17D6}"/>
                </c:ext>
              </c:extLst>
            </c:dLbl>
            <c:dLbl>
              <c:idx val="5"/>
              <c:layout>
                <c:manualLayout>
                  <c:x val="-0.11513904136638126"/>
                  <c:y val="-3.02359955129130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F4C-4665-8976-B95410EF17D6}"/>
                </c:ext>
              </c:extLst>
            </c:dLbl>
            <c:dLbl>
              <c:idx val="6"/>
              <c:layout>
                <c:manualLayout>
                  <c:x val="-6.4168087821124611E-3"/>
                  <c:y val="-0.139614282949749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F4C-4665-8976-B95410EF17D6}"/>
                </c:ext>
              </c:extLst>
            </c:dLbl>
            <c:dLbl>
              <c:idx val="7"/>
              <c:layout>
                <c:manualLayout>
                  <c:x val="0.13578036470009255"/>
                  <c:y val="-0.12460576471951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F4C-4665-8976-B95410EF17D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(Dati!$C$2,Dati!$E$2,Dati!$F$2,Dati!$G$2,Dati!$H$2,Dati!$I$2,Dati!$J$2,Dati!$K$2)</c:f>
              <c:strCache>
                <c:ptCount val="8"/>
                <c:pt idx="0">
                  <c:v>Lavoro</c:v>
                </c:pt>
                <c:pt idx="1">
                  <c:v>Area Tecnica</c:v>
                </c:pt>
                <c:pt idx="2">
                  <c:v>Area medica</c:v>
                </c:pt>
                <c:pt idx="3">
                  <c:v>Area paramedica</c:v>
                </c:pt>
                <c:pt idx="4">
                  <c:v>Area economica</c:v>
                </c:pt>
                <c:pt idx="5">
                  <c:v>Area scientifica</c:v>
                </c:pt>
                <c:pt idx="6">
                  <c:v>Area umanistica</c:v>
                </c:pt>
                <c:pt idx="7">
                  <c:v>IFTS</c:v>
                </c:pt>
              </c:strCache>
            </c:strRef>
          </c:cat>
          <c:val>
            <c:numRef>
              <c:f>(Dati!$C$76,Dati!$E$76,Dati!$F$76,Dati!$G$76,Dati!$H$76,Dati!$I$76,Dati!$J$76,Dati!$K$76)</c:f>
              <c:numCache>
                <c:formatCode>0</c:formatCode>
                <c:ptCount val="8"/>
                <c:pt idx="0">
                  <c:v>254</c:v>
                </c:pt>
                <c:pt idx="1">
                  <c:v>123</c:v>
                </c:pt>
                <c:pt idx="2">
                  <c:v>2</c:v>
                </c:pt>
                <c:pt idx="3">
                  <c:v>8</c:v>
                </c:pt>
                <c:pt idx="4">
                  <c:v>31</c:v>
                </c:pt>
                <c:pt idx="5">
                  <c:v>28</c:v>
                </c:pt>
                <c:pt idx="6">
                  <c:v>20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4C-4665-8976-B95410EF1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Diplomati periti in Meccanica</a:t>
            </a:r>
          </a:p>
        </c:rich>
      </c:tx>
      <c:layout>
        <c:manualLayout>
          <c:xMode val="edge"/>
          <c:yMode val="edge"/>
          <c:x val="0.20547963182684356"/>
          <c:y val="3.4562211981566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219222819215493"/>
          <c:y val="0.37788018433179726"/>
          <c:w val="0.23698657877147961"/>
          <c:h val="0.398617511520737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49-4508-8D97-50963C49296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49-4508-8D97-50963C4929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449-4508-8D97-50963C4929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449-4508-8D97-50963C4929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449-4508-8D97-50963C49296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449-4508-8D97-50963C49296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449-4508-8D97-50963C49296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449-4508-8D97-50963C49296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449-4508-8D97-50963C492961}"/>
              </c:ext>
            </c:extLst>
          </c:dPt>
          <c:dLbls>
            <c:dLbl>
              <c:idx val="0"/>
              <c:layout>
                <c:manualLayout>
                  <c:x val="-0.1325824192531386"/>
                  <c:y val="-5.64171414057113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49-4508-8D97-50963C492961}"/>
                </c:ext>
              </c:extLst>
            </c:dLbl>
            <c:dLbl>
              <c:idx val="1"/>
              <c:layout>
                <c:manualLayout>
                  <c:x val="-5.3004432991194686E-2"/>
                  <c:y val="-0.12394952647048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49-4508-8D97-50963C492961}"/>
                </c:ext>
              </c:extLst>
            </c:dLbl>
            <c:dLbl>
              <c:idx val="2"/>
              <c:layout>
                <c:manualLayout>
                  <c:x val="0.10085297095903846"/>
                  <c:y val="-0.28660026367671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49-4508-8D97-50963C492961}"/>
                </c:ext>
              </c:extLst>
            </c:dLbl>
            <c:dLbl>
              <c:idx val="3"/>
              <c:layout>
                <c:manualLayout>
                  <c:x val="0.13585714740658289"/>
                  <c:y val="-0.153780071845857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49-4508-8D97-50963C492961}"/>
                </c:ext>
              </c:extLst>
            </c:dLbl>
            <c:dLbl>
              <c:idx val="4"/>
              <c:layout>
                <c:manualLayout>
                  <c:x val="0.13729298676227983"/>
                  <c:y val="-9.08508412254919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449-4508-8D97-50963C492961}"/>
                </c:ext>
              </c:extLst>
            </c:dLbl>
            <c:dLbl>
              <c:idx val="5"/>
              <c:layout>
                <c:manualLayout>
                  <c:x val="0.16668412609129354"/>
                  <c:y val="3.4052699057779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449-4508-8D97-50963C492961}"/>
                </c:ext>
              </c:extLst>
            </c:dLbl>
            <c:dLbl>
              <c:idx val="6"/>
              <c:layout>
                <c:manualLayout>
                  <c:x val="0.14707258141972201"/>
                  <c:y val="0.122482371155218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449-4508-8D97-50963C492961}"/>
                </c:ext>
              </c:extLst>
            </c:dLbl>
            <c:dLbl>
              <c:idx val="7"/>
              <c:layout>
                <c:manualLayout>
                  <c:x val="7.631888238496308E-2"/>
                  <c:y val="0.186945583414976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449-4508-8D97-50963C4929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(Dati!$C$2,Dati!$E$2,Dati!$F$2,Dati!$G$2,Dati!$H$2,Dati!$I$2,Dati!$J$2,Dati!$K$2)</c:f>
              <c:strCache>
                <c:ptCount val="8"/>
                <c:pt idx="0">
                  <c:v>Lavoro</c:v>
                </c:pt>
                <c:pt idx="1">
                  <c:v>Area Tecnica</c:v>
                </c:pt>
                <c:pt idx="2">
                  <c:v>Area medica</c:v>
                </c:pt>
                <c:pt idx="3">
                  <c:v>Area paramedica</c:v>
                </c:pt>
                <c:pt idx="4">
                  <c:v>Area economica</c:v>
                </c:pt>
                <c:pt idx="5">
                  <c:v>Area scientifica</c:v>
                </c:pt>
                <c:pt idx="6">
                  <c:v>Area umanistica</c:v>
                </c:pt>
                <c:pt idx="7">
                  <c:v>IFTS</c:v>
                </c:pt>
              </c:strCache>
            </c:strRef>
          </c:cat>
          <c:val>
            <c:numRef>
              <c:f>(Dati!$C$77,Dati!$E$77,Dati!$F$77,Dati!$G$77,Dati!$H$77,Dati!$I$77,Dati!$J$77,Dati!$K$77)</c:f>
              <c:numCache>
                <c:formatCode>0</c:formatCode>
                <c:ptCount val="8"/>
                <c:pt idx="0">
                  <c:v>240</c:v>
                </c:pt>
                <c:pt idx="1">
                  <c:v>59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10</c:v>
                </c:pt>
                <c:pt idx="6">
                  <c:v>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449-4508-8D97-50963C49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75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Diplomati LICEO Scientifico Tecnologico/Scienze</a:t>
            </a:r>
            <a:r>
              <a:rPr lang="it-IT" baseline="0"/>
              <a:t> applicate</a:t>
            </a:r>
            <a:endParaRPr lang="it-IT"/>
          </a:p>
        </c:rich>
      </c:tx>
      <c:layout>
        <c:manualLayout>
          <c:xMode val="edge"/>
          <c:yMode val="edge"/>
          <c:x val="0.21780839895013124"/>
          <c:y val="3.4188034188034185E-2"/>
        </c:manualLayout>
      </c:layout>
      <c:overlay val="0"/>
      <c:spPr>
        <a:solidFill>
          <a:srgbClr val="FF00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684979130132626"/>
          <c:y val="0.47649672078809591"/>
          <c:w val="0.20958928642795593"/>
          <c:h val="0.326923759105734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32-40F4-B74B-AD58B3543DB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732-40F4-B74B-AD58B3543D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732-40F4-B74B-AD58B3543DB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732-40F4-B74B-AD58B3543DB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732-40F4-B74B-AD58B3543DB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732-40F4-B74B-AD58B3543DB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732-40F4-B74B-AD58B3543DB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732-40F4-B74B-AD58B3543DB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D732-40F4-B74B-AD58B3543DB6}"/>
              </c:ext>
            </c:extLst>
          </c:dPt>
          <c:dLbls>
            <c:dLbl>
              <c:idx val="0"/>
              <c:layout>
                <c:manualLayout>
                  <c:x val="0.13136022033537734"/>
                  <c:y val="-9.507783301280856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32-40F4-B74B-AD58B3543DB6}"/>
                </c:ext>
              </c:extLst>
            </c:dLbl>
            <c:dLbl>
              <c:idx val="1"/>
              <c:layout>
                <c:manualLayout>
                  <c:x val="8.1476369113833935E-2"/>
                  <c:y val="-3.175883256528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32-40F4-B74B-AD58B3543DB6}"/>
                </c:ext>
              </c:extLst>
            </c:dLbl>
            <c:dLbl>
              <c:idx val="2"/>
              <c:layout>
                <c:manualLayout>
                  <c:x val="2.9136015532305038E-2"/>
                  <c:y val="5.353242135055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32-40F4-B74B-AD58B3543DB6}"/>
                </c:ext>
              </c:extLst>
            </c:dLbl>
            <c:dLbl>
              <c:idx val="3"/>
              <c:layout>
                <c:manualLayout>
                  <c:x val="-3.0837657757220367E-2"/>
                  <c:y val="8.25474436663159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732-40F4-B74B-AD58B3543DB6}"/>
                </c:ext>
              </c:extLst>
            </c:dLbl>
            <c:dLbl>
              <c:idx val="4"/>
              <c:layout>
                <c:manualLayout>
                  <c:x val="-4.4182377661790333E-2"/>
                  <c:y val="6.69339719631819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732-40F4-B74B-AD58B3543DB6}"/>
                </c:ext>
              </c:extLst>
            </c:dLbl>
            <c:dLbl>
              <c:idx val="5"/>
              <c:layout>
                <c:manualLayout>
                  <c:x val="-6.5897411027037042E-2"/>
                  <c:y val="5.55988969120796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732-40F4-B74B-AD58B3543DB6}"/>
                </c:ext>
              </c:extLst>
            </c:dLbl>
            <c:dLbl>
              <c:idx val="6"/>
              <c:layout>
                <c:manualLayout>
                  <c:x val="-7.4066556357880828E-2"/>
                  <c:y val="-2.60138853611038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732-40F4-B74B-AD58B3543DB6}"/>
                </c:ext>
              </c:extLst>
            </c:dLbl>
            <c:dLbl>
              <c:idx val="7"/>
              <c:layout>
                <c:manualLayout>
                  <c:x val="5.3253207366530456E-2"/>
                  <c:y val="-7.62926811567909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732-40F4-B74B-AD58B3543D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(Dati!$C$2,Dati!$E$2,Dati!$F$2,Dati!$G$2,Dati!$H$2,Dati!$I$2,Dati!$J$2,Dati!$K$2)</c:f>
              <c:strCache>
                <c:ptCount val="8"/>
                <c:pt idx="0">
                  <c:v>Lavoro</c:v>
                </c:pt>
                <c:pt idx="1">
                  <c:v>Area Tecnica</c:v>
                </c:pt>
                <c:pt idx="2">
                  <c:v>Area medica</c:v>
                </c:pt>
                <c:pt idx="3">
                  <c:v>Area paramedica</c:v>
                </c:pt>
                <c:pt idx="4">
                  <c:v>Area economica</c:v>
                </c:pt>
                <c:pt idx="5">
                  <c:v>Area scientifica</c:v>
                </c:pt>
                <c:pt idx="6">
                  <c:v>Area umanistica</c:v>
                </c:pt>
                <c:pt idx="7">
                  <c:v>IFTS</c:v>
                </c:pt>
              </c:strCache>
            </c:strRef>
          </c:cat>
          <c:val>
            <c:numRef>
              <c:f>(Dati!$C$79,Dati!$E$79,Dati!$F$79,Dati!$G$79,Dati!$H$79,Dati!$I$79,Dati!$J$79,Dati!$K$79)</c:f>
              <c:numCache>
                <c:formatCode>0</c:formatCode>
                <c:ptCount val="8"/>
                <c:pt idx="0">
                  <c:v>67</c:v>
                </c:pt>
                <c:pt idx="1">
                  <c:v>188</c:v>
                </c:pt>
                <c:pt idx="2">
                  <c:v>79</c:v>
                </c:pt>
                <c:pt idx="3">
                  <c:v>68</c:v>
                </c:pt>
                <c:pt idx="4">
                  <c:v>84</c:v>
                </c:pt>
                <c:pt idx="5">
                  <c:v>190</c:v>
                </c:pt>
                <c:pt idx="6">
                  <c:v>51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732-40F4-B74B-AD58B3543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Diplomati periti in Chimica</a:t>
            </a:r>
          </a:p>
        </c:rich>
      </c:tx>
      <c:layout>
        <c:manualLayout>
          <c:xMode val="edge"/>
          <c:yMode val="edge"/>
          <c:x val="0.18269248795823598"/>
          <c:y val="3.6529680365296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247272993120292"/>
          <c:y val="0.46575446310123947"/>
          <c:w val="0.19505504317484923"/>
          <c:h val="0.32420163608027452"/>
        </c:manualLayout>
      </c:layout>
      <c:pieChart>
        <c:varyColors val="1"/>
        <c:ser>
          <c:idx val="0"/>
          <c:order val="0"/>
          <c:tx>
            <c:strRef>
              <c:f>Dati!$B$78</c:f>
              <c:strCache>
                <c:ptCount val="1"/>
                <c:pt idx="0">
                  <c:v>TOT CHI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C4-4A1A-B862-33EEF0516E3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AC4-4A1A-B862-33EEF0516E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C4-4A1A-B862-33EEF0516E3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AC4-4A1A-B862-33EEF0516E3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AC4-4A1A-B862-33EEF0516E3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AC4-4A1A-B862-33EEF0516E3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AC4-4A1A-B862-33EEF0516E3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AC4-4A1A-B862-33EEF0516E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BAC4-4A1A-B862-33EEF0516E3D}"/>
              </c:ext>
            </c:extLst>
          </c:dPt>
          <c:dLbls>
            <c:dLbl>
              <c:idx val="0"/>
              <c:layout>
                <c:manualLayout>
                  <c:x val="0.10677528471271897"/>
                  <c:y val="-2.06454749019560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C4-4A1A-B862-33EEF0516E3D}"/>
                </c:ext>
              </c:extLst>
            </c:dLbl>
            <c:dLbl>
              <c:idx val="1"/>
              <c:layout>
                <c:manualLayout>
                  <c:x val="0.18373935032783886"/>
                  <c:y val="0.103615073283221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C4-4A1A-B862-33EEF0516E3D}"/>
                </c:ext>
              </c:extLst>
            </c:dLbl>
            <c:dLbl>
              <c:idx val="2"/>
              <c:layout>
                <c:manualLayout>
                  <c:x val="-2.0664414607173926E-3"/>
                  <c:y val="0.185832870148147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C4-4A1A-B862-33EEF0516E3D}"/>
                </c:ext>
              </c:extLst>
            </c:dLbl>
            <c:dLbl>
              <c:idx val="3"/>
              <c:layout>
                <c:manualLayout>
                  <c:x val="-2.844335131622661E-2"/>
                  <c:y val="7.41525107100718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C4-4A1A-B862-33EEF0516E3D}"/>
                </c:ext>
              </c:extLst>
            </c:dLbl>
            <c:dLbl>
              <c:idx val="4"/>
              <c:layout>
                <c:manualLayout>
                  <c:x val="-3.6943253822232958E-2"/>
                  <c:y val="1.18180959047968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C4-4A1A-B862-33EEF0516E3D}"/>
                </c:ext>
              </c:extLst>
            </c:dLbl>
            <c:dLbl>
              <c:idx val="5"/>
              <c:layout>
                <c:manualLayout>
                  <c:x val="-0.11513904136638126"/>
                  <c:y val="-3.02359955129130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AC4-4A1A-B862-33EEF0516E3D}"/>
                </c:ext>
              </c:extLst>
            </c:dLbl>
            <c:dLbl>
              <c:idx val="6"/>
              <c:layout>
                <c:manualLayout>
                  <c:x val="-6.4168087821124611E-3"/>
                  <c:y val="-0.139614282949749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AC4-4A1A-B862-33EEF0516E3D}"/>
                </c:ext>
              </c:extLst>
            </c:dLbl>
            <c:dLbl>
              <c:idx val="7"/>
              <c:layout>
                <c:manualLayout>
                  <c:x val="0.13578036470009255"/>
                  <c:y val="-0.12460576471951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AC4-4A1A-B862-33EEF0516E3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(Dati!$C$2,Dati!$E$2:$K$2)</c:f>
              <c:strCache>
                <c:ptCount val="8"/>
                <c:pt idx="0">
                  <c:v>Lavoro</c:v>
                </c:pt>
                <c:pt idx="1">
                  <c:v>Area Tecnica</c:v>
                </c:pt>
                <c:pt idx="2">
                  <c:v>Area medica</c:v>
                </c:pt>
                <c:pt idx="3">
                  <c:v>Area paramedica</c:v>
                </c:pt>
                <c:pt idx="4">
                  <c:v>Area economica</c:v>
                </c:pt>
                <c:pt idx="5">
                  <c:v>Area scientifica</c:v>
                </c:pt>
                <c:pt idx="6">
                  <c:v>Area umanistica</c:v>
                </c:pt>
                <c:pt idx="7">
                  <c:v>IFTS</c:v>
                </c:pt>
              </c:strCache>
            </c:strRef>
          </c:cat>
          <c:val>
            <c:numRef>
              <c:f>(Dati!$C$78,Dati!$E$78:$K$78)</c:f>
              <c:numCache>
                <c:formatCode>0</c:formatCode>
                <c:ptCount val="8"/>
                <c:pt idx="0">
                  <c:v>25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30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AC4-4A1A-B862-33EEF0516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528017</xdr:colOff>
      <xdr:row>28</xdr:row>
      <xdr:rowOff>88955</xdr:rowOff>
    </xdr:from>
    <xdr:to>
      <xdr:col>7</xdr:col>
      <xdr:colOff>628650</xdr:colOff>
      <xdr:row>66</xdr:row>
      <xdr:rowOff>66675</xdr:rowOff>
    </xdr:to>
    <xdr:graphicFrame macro="">
      <xdr:nvGraphicFramePr>
        <xdr:cNvPr id="12595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0</xdr:row>
      <xdr:rowOff>22860</xdr:rowOff>
    </xdr:from>
    <xdr:to>
      <xdr:col>9</xdr:col>
      <xdr:colOff>548640</xdr:colOff>
      <xdr:row>20</xdr:row>
      <xdr:rowOff>7620</xdr:rowOff>
    </xdr:to>
    <xdr:graphicFrame macro="">
      <xdr:nvGraphicFramePr>
        <xdr:cNvPr id="2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454660</xdr:colOff>
      <xdr:row>20</xdr:row>
      <xdr:rowOff>38100</xdr:rowOff>
    </xdr:from>
    <xdr:to>
      <xdr:col>9</xdr:col>
      <xdr:colOff>530860</xdr:colOff>
      <xdr:row>39</xdr:row>
      <xdr:rowOff>160020</xdr:rowOff>
    </xdr:to>
    <xdr:graphicFrame macro="">
      <xdr:nvGraphicFramePr>
        <xdr:cNvPr id="21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480060</xdr:colOff>
      <xdr:row>40</xdr:row>
      <xdr:rowOff>22860</xdr:rowOff>
    </xdr:from>
    <xdr:to>
      <xdr:col>9</xdr:col>
      <xdr:colOff>556260</xdr:colOff>
      <xdr:row>61</xdr:row>
      <xdr:rowOff>68580</xdr:rowOff>
    </xdr:to>
    <xdr:graphicFrame macro="">
      <xdr:nvGraphicFramePr>
        <xdr:cNvPr id="21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74084</xdr:colOff>
      <xdr:row>0</xdr:row>
      <xdr:rowOff>31750</xdr:rowOff>
    </xdr:from>
    <xdr:to>
      <xdr:col>19</xdr:col>
      <xdr:colOff>135044</xdr:colOff>
      <xdr:row>20</xdr:row>
      <xdr:rowOff>16510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zo Denina" refreshedDate="45439.502374884258" createdVersion="6" refreshedVersion="6" minRefreshableVersion="3" recordCount="72">
  <cacheSource type="worksheet">
    <worksheetSource ref="A2:D74" sheet="Dati"/>
  </cacheSource>
  <cacheFields count="4">
    <cacheField name="Anno_x000a_scolastico" numFmtId="0">
      <sharedItems count="22">
        <s v="2001/2002"/>
        <s v="2002/2003"/>
        <s v="2003/2004"/>
        <s v="2004/2005"/>
        <s v="2005/2006"/>
        <s v="2006/2007"/>
        <s v="2007/2008"/>
        <s v="2008/2009"/>
        <s v="2009/2010"/>
        <s v="2010/2011"/>
        <s v="2011/2012"/>
        <s v="2012/2013"/>
        <s v="2013/2014"/>
        <s v="2014/2015"/>
        <s v="2015/2016"/>
        <s v="2016/2017"/>
        <s v="2017/2018"/>
        <s v="2018/2019"/>
        <s v="2019/2020"/>
        <s v="2020/2021"/>
        <s v="2021/2022"/>
        <s v="2022/2023"/>
      </sharedItems>
    </cacheField>
    <cacheField name="Specializzazioni" numFmtId="0">
      <sharedItems count="4">
        <s v="ELE"/>
        <s v="MECC"/>
        <s v="ST"/>
        <s v="CHI"/>
      </sharedItems>
    </cacheField>
    <cacheField name="Lavoro" numFmtId="0">
      <sharedItems containsSemiMixedTypes="0" containsString="0" containsNumber="1" containsInteger="1" minValue="0" maxValue="20"/>
    </cacheField>
    <cacheField name="Studio" numFmtId="0">
      <sharedItems containsSemiMixedTypes="0" containsString="0" containsNumber="1" containsInteger="1" minValue="0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x v="0"/>
    <n v="5"/>
    <n v="18"/>
  </r>
  <r>
    <x v="0"/>
    <x v="1"/>
    <n v="18"/>
    <n v="6"/>
  </r>
  <r>
    <x v="0"/>
    <x v="2"/>
    <n v="1"/>
    <n v="12"/>
  </r>
  <r>
    <x v="1"/>
    <x v="0"/>
    <n v="11"/>
    <n v="23"/>
  </r>
  <r>
    <x v="1"/>
    <x v="1"/>
    <n v="11"/>
    <n v="10"/>
  </r>
  <r>
    <x v="1"/>
    <x v="2"/>
    <n v="3"/>
    <n v="16"/>
  </r>
  <r>
    <x v="2"/>
    <x v="0"/>
    <n v="11"/>
    <n v="19"/>
  </r>
  <r>
    <x v="2"/>
    <x v="1"/>
    <n v="8"/>
    <n v="7"/>
  </r>
  <r>
    <x v="2"/>
    <x v="2"/>
    <n v="2"/>
    <n v="19"/>
  </r>
  <r>
    <x v="3"/>
    <x v="0"/>
    <n v="12"/>
    <n v="15"/>
  </r>
  <r>
    <x v="3"/>
    <x v="1"/>
    <n v="6"/>
    <n v="9"/>
  </r>
  <r>
    <x v="3"/>
    <x v="2"/>
    <n v="6"/>
    <n v="26"/>
  </r>
  <r>
    <x v="4"/>
    <x v="0"/>
    <n v="9"/>
    <n v="21"/>
  </r>
  <r>
    <x v="4"/>
    <x v="1"/>
    <n v="12"/>
    <n v="4"/>
  </r>
  <r>
    <x v="4"/>
    <x v="2"/>
    <n v="2"/>
    <n v="28"/>
  </r>
  <r>
    <x v="5"/>
    <x v="0"/>
    <n v="20"/>
    <n v="16"/>
  </r>
  <r>
    <x v="5"/>
    <x v="1"/>
    <n v="14"/>
    <n v="4"/>
  </r>
  <r>
    <x v="5"/>
    <x v="2"/>
    <n v="1"/>
    <n v="31"/>
  </r>
  <r>
    <x v="6"/>
    <x v="0"/>
    <n v="15"/>
    <n v="13"/>
  </r>
  <r>
    <x v="6"/>
    <x v="1"/>
    <n v="15"/>
    <n v="0"/>
  </r>
  <r>
    <x v="6"/>
    <x v="2"/>
    <n v="4"/>
    <n v="29"/>
  </r>
  <r>
    <x v="7"/>
    <x v="0"/>
    <n v="17"/>
    <n v="11"/>
  </r>
  <r>
    <x v="7"/>
    <x v="1"/>
    <n v="13"/>
    <n v="6"/>
  </r>
  <r>
    <x v="7"/>
    <x v="2"/>
    <n v="4"/>
    <n v="20"/>
  </r>
  <r>
    <x v="8"/>
    <x v="0"/>
    <n v="14"/>
    <n v="7"/>
  </r>
  <r>
    <x v="8"/>
    <x v="1"/>
    <n v="13"/>
    <n v="4"/>
  </r>
  <r>
    <x v="8"/>
    <x v="2"/>
    <n v="3"/>
    <n v="38"/>
  </r>
  <r>
    <x v="9"/>
    <x v="0"/>
    <n v="13"/>
    <n v="10"/>
  </r>
  <r>
    <x v="9"/>
    <x v="1"/>
    <n v="14"/>
    <n v="3"/>
  </r>
  <r>
    <x v="9"/>
    <x v="2"/>
    <n v="4"/>
    <n v="48"/>
  </r>
  <r>
    <x v="10"/>
    <x v="0"/>
    <n v="16"/>
    <n v="7"/>
  </r>
  <r>
    <x v="10"/>
    <x v="1"/>
    <n v="14"/>
    <n v="4"/>
  </r>
  <r>
    <x v="10"/>
    <x v="2"/>
    <n v="6"/>
    <n v="36"/>
  </r>
  <r>
    <x v="11"/>
    <x v="0"/>
    <n v="13"/>
    <n v="4"/>
  </r>
  <r>
    <x v="11"/>
    <x v="1"/>
    <n v="6"/>
    <n v="7"/>
  </r>
  <r>
    <x v="11"/>
    <x v="2"/>
    <n v="3"/>
    <n v="43"/>
  </r>
  <r>
    <x v="12"/>
    <x v="0"/>
    <n v="7"/>
    <n v="13"/>
  </r>
  <r>
    <x v="12"/>
    <x v="1"/>
    <n v="15"/>
    <n v="3"/>
  </r>
  <r>
    <x v="12"/>
    <x v="2"/>
    <n v="5"/>
    <n v="33"/>
  </r>
  <r>
    <x v="13"/>
    <x v="0"/>
    <n v="6"/>
    <n v="3"/>
  </r>
  <r>
    <x v="13"/>
    <x v="1"/>
    <n v="11"/>
    <n v="2"/>
  </r>
  <r>
    <x v="13"/>
    <x v="2"/>
    <n v="3"/>
    <n v="36"/>
  </r>
  <r>
    <x v="14"/>
    <x v="0"/>
    <n v="7"/>
    <n v="6"/>
  </r>
  <r>
    <x v="14"/>
    <x v="1"/>
    <n v="14"/>
    <n v="4"/>
  </r>
  <r>
    <x v="14"/>
    <x v="2"/>
    <n v="2"/>
    <n v="30"/>
  </r>
  <r>
    <x v="15"/>
    <x v="0"/>
    <n v="15"/>
    <n v="7"/>
  </r>
  <r>
    <x v="15"/>
    <x v="1"/>
    <n v="4"/>
    <n v="7"/>
  </r>
  <r>
    <x v="15"/>
    <x v="2"/>
    <n v="4"/>
    <n v="37"/>
  </r>
  <r>
    <x v="16"/>
    <x v="0"/>
    <n v="11"/>
    <n v="5"/>
  </r>
  <r>
    <x v="16"/>
    <x v="1"/>
    <n v="9"/>
    <n v="1"/>
  </r>
  <r>
    <x v="16"/>
    <x v="2"/>
    <n v="3"/>
    <n v="39"/>
  </r>
  <r>
    <x v="16"/>
    <x v="3"/>
    <n v="5"/>
    <n v="6"/>
  </r>
  <r>
    <x v="17"/>
    <x v="0"/>
    <n v="10"/>
    <n v="7"/>
  </r>
  <r>
    <x v="17"/>
    <x v="1"/>
    <n v="3"/>
    <n v="7"/>
  </r>
  <r>
    <x v="17"/>
    <x v="2"/>
    <n v="4"/>
    <n v="38"/>
  </r>
  <r>
    <x v="17"/>
    <x v="3"/>
    <n v="5"/>
    <n v="6"/>
  </r>
  <r>
    <x v="18"/>
    <x v="0"/>
    <n v="3"/>
    <n v="7"/>
  </r>
  <r>
    <x v="18"/>
    <x v="1"/>
    <n v="3"/>
    <n v="3"/>
  </r>
  <r>
    <x v="18"/>
    <x v="2"/>
    <n v="0"/>
    <n v="34"/>
  </r>
  <r>
    <x v="18"/>
    <x v="3"/>
    <n v="3"/>
    <n v="10"/>
  </r>
  <r>
    <x v="19"/>
    <x v="0"/>
    <n v="13"/>
    <n v="8"/>
  </r>
  <r>
    <x v="19"/>
    <x v="1"/>
    <n v="12"/>
    <n v="3"/>
  </r>
  <r>
    <x v="19"/>
    <x v="2"/>
    <n v="1"/>
    <n v="28"/>
  </r>
  <r>
    <x v="19"/>
    <x v="3"/>
    <n v="4"/>
    <n v="8"/>
  </r>
  <r>
    <x v="20"/>
    <x v="0"/>
    <n v="14"/>
    <n v="3"/>
  </r>
  <r>
    <x v="20"/>
    <x v="1"/>
    <n v="15"/>
    <n v="2"/>
  </r>
  <r>
    <x v="20"/>
    <x v="2"/>
    <n v="2"/>
    <n v="27"/>
  </r>
  <r>
    <x v="20"/>
    <x v="3"/>
    <n v="4"/>
    <n v="7"/>
  </r>
  <r>
    <x v="21"/>
    <x v="0"/>
    <n v="12"/>
    <n v="8"/>
  </r>
  <r>
    <x v="21"/>
    <x v="1"/>
    <n v="10"/>
    <n v="5"/>
  </r>
  <r>
    <x v="21"/>
    <x v="2"/>
    <n v="4"/>
    <n v="22"/>
  </r>
  <r>
    <x v="21"/>
    <x v="3"/>
    <n v="4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4" cacheId="1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 chartFormat="2">
  <location ref="A3:K28" firstHeaderRow="1" firstDataRow="3" firstDataCol="1"/>
  <pivotFields count="4">
    <pivotField axis="axisRow" compact="0" outline="0" subtotalTop="0" showAll="0" includeNewItemsInFilter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Col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2">
    <field x="1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Somma di Lavoro" fld="2" baseField="0" baseItem="353692312"/>
    <dataField name="Somma di Studio" fld="3" baseField="0" baseItem="415507904"/>
  </dataFields>
  <formats count="8">
    <format dxfId="31">
      <pivotArea outline="0" fieldPosition="0"/>
    </format>
    <format dxfId="30">
      <pivotArea outline="0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outline="0" fieldPosition="0">
        <references count="1">
          <reference field="4294967294" count="1">
            <x v="1"/>
          </reference>
        </references>
      </pivotArea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outline="0" fieldPosition="0">
        <references count="1">
          <reference field="4294967294" count="1">
            <x v="1"/>
          </reference>
        </references>
      </pivotArea>
    </format>
  </formats>
  <chartFormats count="8"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la1" displayName="Tabella1" ref="A1:D2" totalsRowShown="0">
  <autoFilter ref="A1:D2"/>
  <tableColumns count="4">
    <tableColumn id="1" name="Anno_x000a_scolastico"/>
    <tableColumn id="2" name="Specializzazioni"/>
    <tableColumn id="3" name="Lavoro"/>
    <tableColumn id="4" name="Studi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120" zoomScaleNormal="120" workbookViewId="0">
      <pane xSplit="2" ySplit="2" topLeftCell="D61" activePane="bottomRight" state="frozenSplit"/>
      <selection pane="topRight" activeCell="E1" sqref="E1"/>
      <selection pane="bottomLeft" activeCell="A5" sqref="A5"/>
      <selection pane="bottomRight" activeCell="M73" sqref="M73"/>
    </sheetView>
  </sheetViews>
  <sheetFormatPr defaultRowHeight="12.75" x14ac:dyDescent="0.2"/>
  <cols>
    <col min="1" max="1" width="10.42578125" bestFit="1" customWidth="1"/>
    <col min="2" max="2" width="14.85546875" bestFit="1" customWidth="1"/>
    <col min="3" max="3" width="9.28515625" bestFit="1" customWidth="1"/>
    <col min="4" max="4" width="7.28515625" customWidth="1"/>
    <col min="5" max="6" width="11.7109375" bestFit="1" customWidth="1"/>
    <col min="7" max="7" width="11.140625" bestFit="1" customWidth="1"/>
    <col min="8" max="8" width="10.85546875" bestFit="1" customWidth="1"/>
    <col min="9" max="9" width="11.28515625" bestFit="1" customWidth="1"/>
    <col min="10" max="10" width="13.140625" bestFit="1" customWidth="1"/>
    <col min="11" max="11" width="11" customWidth="1"/>
    <col min="12" max="12" width="11.42578125" customWidth="1"/>
    <col min="13" max="13" width="10.7109375" bestFit="1" customWidth="1"/>
  </cols>
  <sheetData>
    <row r="1" spans="1:14" ht="45.2" customHeight="1" thickBot="1" x14ac:dyDescent="0.25">
      <c r="B1" s="132" t="s">
        <v>45</v>
      </c>
      <c r="C1" s="133"/>
      <c r="D1" s="133"/>
      <c r="E1" s="133"/>
      <c r="F1" s="133"/>
      <c r="G1" s="133"/>
      <c r="H1" s="133"/>
      <c r="I1" s="133"/>
      <c r="J1" s="133"/>
    </row>
    <row r="2" spans="1:14" ht="26.25" thickBot="1" x14ac:dyDescent="0.25">
      <c r="A2" s="30" t="s">
        <v>44</v>
      </c>
      <c r="B2" s="29" t="s">
        <v>2</v>
      </c>
      <c r="C2" s="49" t="s">
        <v>3</v>
      </c>
      <c r="D2" s="68" t="s">
        <v>63</v>
      </c>
      <c r="E2" s="12" t="s">
        <v>20</v>
      </c>
      <c r="F2" s="8" t="s">
        <v>4</v>
      </c>
      <c r="G2" s="8" t="s">
        <v>5</v>
      </c>
      <c r="H2" s="8" t="s">
        <v>18</v>
      </c>
      <c r="I2" s="8" t="s">
        <v>6</v>
      </c>
      <c r="J2" s="8" t="s">
        <v>7</v>
      </c>
      <c r="K2" s="9" t="s">
        <v>23</v>
      </c>
      <c r="L2" s="47" t="s">
        <v>42</v>
      </c>
      <c r="M2" s="48" t="s">
        <v>19</v>
      </c>
      <c r="N2" s="49" t="s">
        <v>46</v>
      </c>
    </row>
    <row r="3" spans="1:14" ht="13.5" thickBot="1" x14ac:dyDescent="0.25">
      <c r="A3" s="62" t="s">
        <v>0</v>
      </c>
      <c r="B3" s="74" t="s">
        <v>8</v>
      </c>
      <c r="C3" s="2">
        <v>5</v>
      </c>
      <c r="D3" s="38">
        <f>SUM(E3:K3)</f>
        <v>18</v>
      </c>
      <c r="E3" s="38">
        <v>13</v>
      </c>
      <c r="F3" s="3"/>
      <c r="G3" s="3"/>
      <c r="H3" s="3">
        <v>3</v>
      </c>
      <c r="I3" s="3">
        <v>1</v>
      </c>
      <c r="J3" s="3">
        <v>1</v>
      </c>
      <c r="K3" s="5"/>
      <c r="L3" s="46">
        <f>C3+SUM(E3:K3)</f>
        <v>23</v>
      </c>
      <c r="M3" s="3">
        <v>6</v>
      </c>
      <c r="N3" s="5">
        <f>L3+M3</f>
        <v>29</v>
      </c>
    </row>
    <row r="4" spans="1:14" ht="13.5" thickBot="1" x14ac:dyDescent="0.25">
      <c r="A4" s="62" t="s">
        <v>0</v>
      </c>
      <c r="B4" s="75" t="s">
        <v>9</v>
      </c>
      <c r="C4" s="2">
        <v>18</v>
      </c>
      <c r="D4" s="41">
        <f t="shared" ref="D4:D32" si="0">SUM(E4:K4)</f>
        <v>6</v>
      </c>
      <c r="E4" s="39">
        <v>4</v>
      </c>
      <c r="F4" s="2"/>
      <c r="G4" s="2">
        <v>1</v>
      </c>
      <c r="H4" s="2"/>
      <c r="I4" s="2"/>
      <c r="J4" s="2"/>
      <c r="K4" s="6">
        <v>1</v>
      </c>
      <c r="L4" s="46">
        <f t="shared" ref="L4:L32" si="1">C4+SUM(E4:K4)</f>
        <v>24</v>
      </c>
      <c r="M4" s="2">
        <v>2</v>
      </c>
      <c r="N4" s="6">
        <f t="shared" ref="N4:N14" si="2">L4+M4</f>
        <v>26</v>
      </c>
    </row>
    <row r="5" spans="1:14" ht="13.5" thickBot="1" x14ac:dyDescent="0.25">
      <c r="A5" s="71" t="s">
        <v>0</v>
      </c>
      <c r="B5" s="76" t="s">
        <v>10</v>
      </c>
      <c r="C5" s="4">
        <v>1</v>
      </c>
      <c r="D5" s="72">
        <f t="shared" si="0"/>
        <v>12</v>
      </c>
      <c r="E5" s="40">
        <v>3</v>
      </c>
      <c r="F5" s="4">
        <v>6</v>
      </c>
      <c r="G5" s="4">
        <v>2</v>
      </c>
      <c r="H5" s="4"/>
      <c r="I5" s="4">
        <v>1</v>
      </c>
      <c r="J5" s="4"/>
      <c r="K5" s="7"/>
      <c r="L5" s="46">
        <f t="shared" si="1"/>
        <v>13</v>
      </c>
      <c r="M5" s="44">
        <v>0</v>
      </c>
      <c r="N5" s="45">
        <f t="shared" si="2"/>
        <v>13</v>
      </c>
    </row>
    <row r="6" spans="1:14" ht="13.5" thickBot="1" x14ac:dyDescent="0.25">
      <c r="A6" s="62" t="s">
        <v>1</v>
      </c>
      <c r="B6" s="74" t="s">
        <v>8</v>
      </c>
      <c r="C6" s="33">
        <v>11</v>
      </c>
      <c r="D6" s="38">
        <f t="shared" si="0"/>
        <v>23</v>
      </c>
      <c r="E6" s="38">
        <v>11</v>
      </c>
      <c r="F6" s="3">
        <v>1</v>
      </c>
      <c r="G6" s="3">
        <v>1</v>
      </c>
      <c r="H6" s="3">
        <v>2</v>
      </c>
      <c r="I6" s="3">
        <v>2</v>
      </c>
      <c r="J6" s="3">
        <v>2</v>
      </c>
      <c r="K6" s="5">
        <v>4</v>
      </c>
      <c r="L6" s="46">
        <f t="shared" si="1"/>
        <v>34</v>
      </c>
      <c r="M6" s="3">
        <v>7</v>
      </c>
      <c r="N6" s="5">
        <f t="shared" si="2"/>
        <v>41</v>
      </c>
    </row>
    <row r="7" spans="1:14" ht="13.5" thickBot="1" x14ac:dyDescent="0.25">
      <c r="A7" s="62" t="s">
        <v>1</v>
      </c>
      <c r="B7" s="75" t="s">
        <v>9</v>
      </c>
      <c r="C7" s="2">
        <v>11</v>
      </c>
      <c r="D7" s="41">
        <f t="shared" si="0"/>
        <v>10</v>
      </c>
      <c r="E7" s="39">
        <v>8</v>
      </c>
      <c r="F7" s="2"/>
      <c r="G7" s="2"/>
      <c r="H7" s="2">
        <v>2</v>
      </c>
      <c r="I7" s="2"/>
      <c r="J7" s="2"/>
      <c r="K7" s="6"/>
      <c r="L7" s="46">
        <f t="shared" si="1"/>
        <v>21</v>
      </c>
      <c r="M7" s="2">
        <v>1</v>
      </c>
      <c r="N7" s="6">
        <f t="shared" si="2"/>
        <v>22</v>
      </c>
    </row>
    <row r="8" spans="1:14" ht="13.5" thickBot="1" x14ac:dyDescent="0.25">
      <c r="A8" s="71" t="s">
        <v>1</v>
      </c>
      <c r="B8" s="76" t="s">
        <v>10</v>
      </c>
      <c r="C8" s="4">
        <v>3</v>
      </c>
      <c r="D8" s="72">
        <f t="shared" si="0"/>
        <v>16</v>
      </c>
      <c r="E8" s="40">
        <v>6</v>
      </c>
      <c r="F8" s="4">
        <v>2</v>
      </c>
      <c r="G8" s="4">
        <v>6</v>
      </c>
      <c r="H8" s="4">
        <v>1</v>
      </c>
      <c r="I8" s="4">
        <v>1</v>
      </c>
      <c r="J8" s="4"/>
      <c r="K8" s="7"/>
      <c r="L8" s="46">
        <f t="shared" si="1"/>
        <v>19</v>
      </c>
      <c r="M8" s="44">
        <v>0</v>
      </c>
      <c r="N8" s="45">
        <f t="shared" si="2"/>
        <v>19</v>
      </c>
    </row>
    <row r="9" spans="1:14" ht="13.5" thickBot="1" x14ac:dyDescent="0.25">
      <c r="A9" s="62" t="s">
        <v>39</v>
      </c>
      <c r="B9" s="77" t="s">
        <v>8</v>
      </c>
      <c r="C9" s="2">
        <v>11</v>
      </c>
      <c r="D9" s="38">
        <f t="shared" si="0"/>
        <v>19</v>
      </c>
      <c r="E9" s="38">
        <v>14</v>
      </c>
      <c r="F9" s="3"/>
      <c r="G9" s="3"/>
      <c r="H9" s="3">
        <v>1</v>
      </c>
      <c r="I9" s="3">
        <v>2</v>
      </c>
      <c r="J9" s="3">
        <v>2</v>
      </c>
      <c r="K9" s="5"/>
      <c r="L9" s="46">
        <f t="shared" si="1"/>
        <v>30</v>
      </c>
      <c r="M9" s="3">
        <v>10</v>
      </c>
      <c r="N9" s="5">
        <f t="shared" si="2"/>
        <v>40</v>
      </c>
    </row>
    <row r="10" spans="1:14" ht="13.5" thickBot="1" x14ac:dyDescent="0.25">
      <c r="A10" s="62" t="s">
        <v>39</v>
      </c>
      <c r="B10" s="78" t="s">
        <v>9</v>
      </c>
      <c r="C10" s="2">
        <v>8</v>
      </c>
      <c r="D10" s="41">
        <f t="shared" si="0"/>
        <v>7</v>
      </c>
      <c r="E10" s="39">
        <v>5</v>
      </c>
      <c r="F10" s="2"/>
      <c r="G10" s="2"/>
      <c r="H10" s="2"/>
      <c r="I10" s="2">
        <v>1</v>
      </c>
      <c r="J10" s="2">
        <v>1</v>
      </c>
      <c r="K10" s="6"/>
      <c r="L10" s="46">
        <f t="shared" si="1"/>
        <v>15</v>
      </c>
      <c r="M10" s="2">
        <v>6</v>
      </c>
      <c r="N10" s="6">
        <f t="shared" si="2"/>
        <v>21</v>
      </c>
    </row>
    <row r="11" spans="1:14" ht="13.5" thickBot="1" x14ac:dyDescent="0.25">
      <c r="A11" s="71" t="s">
        <v>39</v>
      </c>
      <c r="B11" s="79" t="s">
        <v>10</v>
      </c>
      <c r="C11" s="4">
        <v>2</v>
      </c>
      <c r="D11" s="72">
        <f t="shared" si="0"/>
        <v>19</v>
      </c>
      <c r="E11" s="40">
        <v>8</v>
      </c>
      <c r="F11" s="4"/>
      <c r="G11" s="4">
        <v>1</v>
      </c>
      <c r="H11" s="4">
        <v>2</v>
      </c>
      <c r="I11" s="4">
        <v>6</v>
      </c>
      <c r="J11" s="4">
        <v>2</v>
      </c>
      <c r="K11" s="7"/>
      <c r="L11" s="46">
        <f t="shared" si="1"/>
        <v>21</v>
      </c>
      <c r="M11" s="44">
        <v>2</v>
      </c>
      <c r="N11" s="45">
        <f t="shared" si="2"/>
        <v>23</v>
      </c>
    </row>
    <row r="12" spans="1:14" ht="13.5" thickBot="1" x14ac:dyDescent="0.25">
      <c r="A12" s="62" t="s">
        <v>48</v>
      </c>
      <c r="B12" s="74" t="s">
        <v>8</v>
      </c>
      <c r="C12" s="2">
        <v>12</v>
      </c>
      <c r="D12" s="38">
        <f t="shared" si="0"/>
        <v>15</v>
      </c>
      <c r="E12" s="3">
        <v>8</v>
      </c>
      <c r="F12" s="3"/>
      <c r="G12" s="3"/>
      <c r="H12" s="3">
        <v>3</v>
      </c>
      <c r="I12" s="3">
        <v>1</v>
      </c>
      <c r="J12" s="3">
        <v>3</v>
      </c>
      <c r="K12" s="5"/>
      <c r="L12" s="46">
        <f t="shared" si="1"/>
        <v>27</v>
      </c>
      <c r="M12" s="3">
        <v>1</v>
      </c>
      <c r="N12" s="5">
        <f t="shared" si="2"/>
        <v>28</v>
      </c>
    </row>
    <row r="13" spans="1:14" ht="13.5" thickBot="1" x14ac:dyDescent="0.25">
      <c r="A13" s="62" t="s">
        <v>48</v>
      </c>
      <c r="B13" s="75" t="s">
        <v>9</v>
      </c>
      <c r="C13" s="2">
        <v>6</v>
      </c>
      <c r="D13" s="41">
        <f t="shared" si="0"/>
        <v>9</v>
      </c>
      <c r="E13" s="2">
        <v>2</v>
      </c>
      <c r="F13" s="2">
        <v>1</v>
      </c>
      <c r="G13" s="2"/>
      <c r="H13" s="2">
        <v>2</v>
      </c>
      <c r="I13" s="2">
        <v>1</v>
      </c>
      <c r="J13" s="2">
        <v>1</v>
      </c>
      <c r="K13" s="6">
        <v>2</v>
      </c>
      <c r="L13" s="46">
        <f t="shared" si="1"/>
        <v>15</v>
      </c>
      <c r="M13" s="2">
        <v>2</v>
      </c>
      <c r="N13" s="6">
        <f t="shared" si="2"/>
        <v>17</v>
      </c>
    </row>
    <row r="14" spans="1:14" ht="13.5" thickBot="1" x14ac:dyDescent="0.25">
      <c r="A14" s="71" t="s">
        <v>48</v>
      </c>
      <c r="B14" s="76" t="s">
        <v>10</v>
      </c>
      <c r="C14" s="4">
        <v>6</v>
      </c>
      <c r="D14" s="72">
        <f t="shared" si="0"/>
        <v>26</v>
      </c>
      <c r="E14" s="4">
        <v>8</v>
      </c>
      <c r="F14" s="4">
        <v>2</v>
      </c>
      <c r="G14" s="4">
        <v>2</v>
      </c>
      <c r="H14" s="4">
        <v>1</v>
      </c>
      <c r="I14" s="4">
        <v>10</v>
      </c>
      <c r="J14" s="4">
        <v>3</v>
      </c>
      <c r="K14" s="7"/>
      <c r="L14" s="46">
        <f t="shared" si="1"/>
        <v>32</v>
      </c>
      <c r="M14" s="44">
        <v>0</v>
      </c>
      <c r="N14" s="45">
        <f t="shared" si="2"/>
        <v>32</v>
      </c>
    </row>
    <row r="15" spans="1:14" ht="13.5" thickBot="1" x14ac:dyDescent="0.25">
      <c r="A15" s="62" t="s">
        <v>50</v>
      </c>
      <c r="B15" s="74" t="s">
        <v>8</v>
      </c>
      <c r="C15" s="2">
        <v>9</v>
      </c>
      <c r="D15" s="38">
        <f t="shared" si="0"/>
        <v>21</v>
      </c>
      <c r="E15" s="3">
        <v>4</v>
      </c>
      <c r="F15" s="3"/>
      <c r="G15" s="3"/>
      <c r="H15" s="3">
        <v>1</v>
      </c>
      <c r="I15" s="3">
        <v>5</v>
      </c>
      <c r="J15" s="3">
        <v>5</v>
      </c>
      <c r="K15" s="5">
        <v>6</v>
      </c>
      <c r="L15" s="46">
        <f t="shared" si="1"/>
        <v>30</v>
      </c>
      <c r="M15" s="3">
        <v>1</v>
      </c>
      <c r="N15" s="5">
        <f t="shared" ref="N15:N26" si="3">L15+M15</f>
        <v>31</v>
      </c>
    </row>
    <row r="16" spans="1:14" ht="13.5" thickBot="1" x14ac:dyDescent="0.25">
      <c r="A16" s="62" t="s">
        <v>50</v>
      </c>
      <c r="B16" s="75" t="s">
        <v>9</v>
      </c>
      <c r="C16" s="2">
        <v>12</v>
      </c>
      <c r="D16" s="41">
        <f t="shared" si="0"/>
        <v>4</v>
      </c>
      <c r="E16" s="2">
        <v>2</v>
      </c>
      <c r="F16" s="2">
        <v>1</v>
      </c>
      <c r="G16" s="2"/>
      <c r="H16" s="2"/>
      <c r="I16" s="2">
        <v>1</v>
      </c>
      <c r="J16" s="2"/>
      <c r="K16" s="6"/>
      <c r="L16" s="46">
        <f t="shared" si="1"/>
        <v>16</v>
      </c>
      <c r="M16" s="2">
        <v>1</v>
      </c>
      <c r="N16" s="6">
        <f t="shared" si="3"/>
        <v>17</v>
      </c>
    </row>
    <row r="17" spans="1:14" ht="13.5" thickBot="1" x14ac:dyDescent="0.25">
      <c r="A17" s="71" t="s">
        <v>50</v>
      </c>
      <c r="B17" s="76" t="s">
        <v>10</v>
      </c>
      <c r="C17" s="4">
        <v>2</v>
      </c>
      <c r="D17" s="72">
        <f t="shared" si="0"/>
        <v>28</v>
      </c>
      <c r="E17" s="4">
        <v>7</v>
      </c>
      <c r="F17" s="4">
        <v>3</v>
      </c>
      <c r="G17" s="4">
        <v>4</v>
      </c>
      <c r="H17" s="4">
        <v>7</v>
      </c>
      <c r="I17" s="4">
        <v>4</v>
      </c>
      <c r="J17" s="4"/>
      <c r="K17" s="7">
        <v>3</v>
      </c>
      <c r="L17" s="46">
        <f t="shared" si="1"/>
        <v>30</v>
      </c>
      <c r="M17" s="2">
        <v>2</v>
      </c>
      <c r="N17" s="6">
        <f t="shared" si="3"/>
        <v>32</v>
      </c>
    </row>
    <row r="18" spans="1:14" ht="13.5" thickBot="1" x14ac:dyDescent="0.25">
      <c r="A18" s="62" t="s">
        <v>55</v>
      </c>
      <c r="B18" s="54" t="s">
        <v>8</v>
      </c>
      <c r="C18" s="2">
        <v>20</v>
      </c>
      <c r="D18" s="38">
        <f t="shared" si="0"/>
        <v>16</v>
      </c>
      <c r="E18" s="46">
        <v>12</v>
      </c>
      <c r="F18" s="3"/>
      <c r="G18" s="3">
        <v>1</v>
      </c>
      <c r="H18" s="3">
        <v>2</v>
      </c>
      <c r="I18" s="3">
        <v>1</v>
      </c>
      <c r="J18" s="3"/>
      <c r="K18" s="5"/>
      <c r="L18" s="46">
        <f t="shared" si="1"/>
        <v>36</v>
      </c>
      <c r="M18" s="3">
        <v>4</v>
      </c>
      <c r="N18" s="5">
        <f t="shared" si="3"/>
        <v>40</v>
      </c>
    </row>
    <row r="19" spans="1:14" ht="13.5" thickBot="1" x14ac:dyDescent="0.25">
      <c r="A19" s="62" t="s">
        <v>55</v>
      </c>
      <c r="B19" s="55" t="s">
        <v>9</v>
      </c>
      <c r="C19" s="2">
        <v>14</v>
      </c>
      <c r="D19" s="41">
        <f t="shared" si="0"/>
        <v>4</v>
      </c>
      <c r="E19" s="13">
        <v>1</v>
      </c>
      <c r="F19" s="2"/>
      <c r="G19" s="2"/>
      <c r="H19" s="2">
        <v>1</v>
      </c>
      <c r="I19" s="2">
        <v>1</v>
      </c>
      <c r="J19" s="2">
        <v>1</v>
      </c>
      <c r="K19" s="6"/>
      <c r="L19" s="46">
        <f t="shared" si="1"/>
        <v>18</v>
      </c>
      <c r="M19" s="2">
        <v>2</v>
      </c>
      <c r="N19" s="6">
        <f t="shared" si="3"/>
        <v>20</v>
      </c>
    </row>
    <row r="20" spans="1:14" ht="13.5" thickBot="1" x14ac:dyDescent="0.25">
      <c r="A20" s="71" t="s">
        <v>55</v>
      </c>
      <c r="B20" s="56" t="s">
        <v>10</v>
      </c>
      <c r="C20" s="4">
        <v>1</v>
      </c>
      <c r="D20" s="72">
        <f t="shared" si="0"/>
        <v>31</v>
      </c>
      <c r="E20" s="14">
        <v>10</v>
      </c>
      <c r="F20" s="4">
        <v>4</v>
      </c>
      <c r="G20" s="4">
        <v>2</v>
      </c>
      <c r="H20" s="4">
        <v>6</v>
      </c>
      <c r="I20" s="4">
        <v>8</v>
      </c>
      <c r="J20" s="4">
        <v>1</v>
      </c>
      <c r="K20" s="7">
        <v>0</v>
      </c>
      <c r="L20" s="46">
        <f t="shared" si="1"/>
        <v>32</v>
      </c>
      <c r="M20" s="2">
        <v>2</v>
      </c>
      <c r="N20" s="6">
        <f t="shared" si="3"/>
        <v>34</v>
      </c>
    </row>
    <row r="21" spans="1:14" ht="13.5" thickBot="1" x14ac:dyDescent="0.25">
      <c r="A21" s="62" t="s">
        <v>58</v>
      </c>
      <c r="B21" s="54" t="s">
        <v>8</v>
      </c>
      <c r="C21" s="2">
        <v>15</v>
      </c>
      <c r="D21" s="38">
        <f t="shared" si="0"/>
        <v>13</v>
      </c>
      <c r="E21" s="46">
        <v>10</v>
      </c>
      <c r="F21" s="3">
        <v>1</v>
      </c>
      <c r="G21" s="3"/>
      <c r="H21" s="3">
        <v>1</v>
      </c>
      <c r="I21" s="3"/>
      <c r="J21" s="3">
        <v>1</v>
      </c>
      <c r="K21" s="5"/>
      <c r="L21" s="46">
        <f t="shared" si="1"/>
        <v>28</v>
      </c>
      <c r="M21" s="3">
        <v>2</v>
      </c>
      <c r="N21" s="5">
        <f t="shared" si="3"/>
        <v>30</v>
      </c>
    </row>
    <row r="22" spans="1:14" ht="13.5" thickBot="1" x14ac:dyDescent="0.25">
      <c r="A22" s="62" t="s">
        <v>58</v>
      </c>
      <c r="B22" s="55" t="s">
        <v>9</v>
      </c>
      <c r="C22" s="2">
        <v>15</v>
      </c>
      <c r="D22" s="41">
        <f t="shared" si="0"/>
        <v>0</v>
      </c>
      <c r="E22" s="13"/>
      <c r="F22" s="2"/>
      <c r="G22" s="2"/>
      <c r="H22" s="2"/>
      <c r="I22" s="2"/>
      <c r="J22" s="2"/>
      <c r="K22" s="6"/>
      <c r="L22" s="46">
        <f t="shared" si="1"/>
        <v>15</v>
      </c>
      <c r="M22" s="2">
        <v>2</v>
      </c>
      <c r="N22" s="6">
        <f t="shared" si="3"/>
        <v>17</v>
      </c>
    </row>
    <row r="23" spans="1:14" ht="13.5" thickBot="1" x14ac:dyDescent="0.25">
      <c r="A23" s="71" t="s">
        <v>58</v>
      </c>
      <c r="B23" s="56" t="s">
        <v>10</v>
      </c>
      <c r="C23" s="4">
        <v>4</v>
      </c>
      <c r="D23" s="72">
        <f t="shared" si="0"/>
        <v>29</v>
      </c>
      <c r="E23" s="14">
        <v>8</v>
      </c>
      <c r="F23" s="4">
        <v>2</v>
      </c>
      <c r="G23" s="4">
        <v>0</v>
      </c>
      <c r="H23" s="4">
        <v>7</v>
      </c>
      <c r="I23" s="4">
        <v>9</v>
      </c>
      <c r="J23" s="4">
        <v>2</v>
      </c>
      <c r="K23" s="7">
        <v>1</v>
      </c>
      <c r="L23" s="46">
        <f t="shared" si="1"/>
        <v>33</v>
      </c>
      <c r="M23" s="2">
        <v>3</v>
      </c>
      <c r="N23" s="6">
        <f t="shared" si="3"/>
        <v>36</v>
      </c>
    </row>
    <row r="24" spans="1:14" ht="13.5" thickBot="1" x14ac:dyDescent="0.25">
      <c r="A24" s="62" t="s">
        <v>59</v>
      </c>
      <c r="B24" s="54" t="s">
        <v>8</v>
      </c>
      <c r="C24" s="2">
        <v>17</v>
      </c>
      <c r="D24" s="38">
        <f t="shared" si="0"/>
        <v>11</v>
      </c>
      <c r="E24" s="38">
        <v>4</v>
      </c>
      <c r="F24" s="3"/>
      <c r="G24" s="3"/>
      <c r="H24" s="3">
        <v>3</v>
      </c>
      <c r="I24" s="3">
        <v>4</v>
      </c>
      <c r="J24" s="3"/>
      <c r="K24" s="5"/>
      <c r="L24" s="46">
        <f t="shared" si="1"/>
        <v>28</v>
      </c>
      <c r="M24" s="3">
        <v>13</v>
      </c>
      <c r="N24" s="5">
        <f t="shared" si="3"/>
        <v>41</v>
      </c>
    </row>
    <row r="25" spans="1:14" ht="13.5" thickBot="1" x14ac:dyDescent="0.25">
      <c r="A25" s="62" t="s">
        <v>59</v>
      </c>
      <c r="B25" s="55" t="s">
        <v>9</v>
      </c>
      <c r="C25" s="2">
        <v>13</v>
      </c>
      <c r="D25" s="41">
        <f t="shared" si="0"/>
        <v>6</v>
      </c>
      <c r="E25" s="39">
        <v>6</v>
      </c>
      <c r="F25" s="2"/>
      <c r="G25" s="2"/>
      <c r="H25" s="2"/>
      <c r="I25" s="2"/>
      <c r="J25" s="2"/>
      <c r="K25" s="6"/>
      <c r="L25" s="46">
        <f t="shared" si="1"/>
        <v>19</v>
      </c>
      <c r="M25" s="2">
        <v>6</v>
      </c>
      <c r="N25" s="6">
        <f t="shared" si="3"/>
        <v>25</v>
      </c>
    </row>
    <row r="26" spans="1:14" ht="13.5" thickBot="1" x14ac:dyDescent="0.25">
      <c r="A26" s="71" t="s">
        <v>59</v>
      </c>
      <c r="B26" s="56" t="s">
        <v>10</v>
      </c>
      <c r="C26" s="4">
        <v>4</v>
      </c>
      <c r="D26" s="72">
        <f t="shared" si="0"/>
        <v>20</v>
      </c>
      <c r="E26" s="40">
        <v>7</v>
      </c>
      <c r="F26" s="4">
        <v>3</v>
      </c>
      <c r="G26" s="4">
        <v>3</v>
      </c>
      <c r="H26" s="4">
        <v>2</v>
      </c>
      <c r="I26" s="4">
        <v>3</v>
      </c>
      <c r="J26" s="4">
        <v>2</v>
      </c>
      <c r="K26" s="7"/>
      <c r="L26" s="46">
        <f t="shared" si="1"/>
        <v>24</v>
      </c>
      <c r="M26" s="2">
        <v>5</v>
      </c>
      <c r="N26" s="6">
        <f t="shared" si="3"/>
        <v>29</v>
      </c>
    </row>
    <row r="27" spans="1:14" ht="13.5" thickBot="1" x14ac:dyDescent="0.25">
      <c r="A27" s="62" t="s">
        <v>60</v>
      </c>
      <c r="B27" s="54" t="s">
        <v>8</v>
      </c>
      <c r="C27" s="2">
        <v>14</v>
      </c>
      <c r="D27" s="38">
        <f t="shared" si="0"/>
        <v>7</v>
      </c>
      <c r="E27" s="38">
        <v>3</v>
      </c>
      <c r="F27" s="3"/>
      <c r="G27" s="3">
        <v>1</v>
      </c>
      <c r="H27" s="3">
        <v>1</v>
      </c>
      <c r="I27" s="3">
        <v>1</v>
      </c>
      <c r="J27" s="3"/>
      <c r="K27" s="5">
        <v>1</v>
      </c>
      <c r="L27" s="46">
        <f t="shared" si="1"/>
        <v>21</v>
      </c>
      <c r="M27" s="3">
        <v>4</v>
      </c>
      <c r="N27" s="5">
        <f t="shared" ref="N27:N32" si="4">L27+M27</f>
        <v>25</v>
      </c>
    </row>
    <row r="28" spans="1:14" ht="13.5" thickBot="1" x14ac:dyDescent="0.25">
      <c r="A28" s="62" t="s">
        <v>60</v>
      </c>
      <c r="B28" s="55" t="s">
        <v>9</v>
      </c>
      <c r="C28" s="2">
        <v>13</v>
      </c>
      <c r="D28" s="41">
        <f t="shared" si="0"/>
        <v>4</v>
      </c>
      <c r="E28" s="39">
        <v>2</v>
      </c>
      <c r="F28" s="2"/>
      <c r="G28" s="2"/>
      <c r="H28" s="2">
        <v>2</v>
      </c>
      <c r="I28" s="2"/>
      <c r="J28" s="2"/>
      <c r="K28" s="6"/>
      <c r="L28" s="46">
        <f t="shared" si="1"/>
        <v>17</v>
      </c>
      <c r="M28" s="2">
        <v>2</v>
      </c>
      <c r="N28" s="6">
        <f t="shared" si="4"/>
        <v>19</v>
      </c>
    </row>
    <row r="29" spans="1:14" ht="13.5" thickBot="1" x14ac:dyDescent="0.25">
      <c r="A29" s="71" t="s">
        <v>60</v>
      </c>
      <c r="B29" s="56" t="s">
        <v>10</v>
      </c>
      <c r="C29" s="4">
        <v>3</v>
      </c>
      <c r="D29" s="72">
        <f t="shared" si="0"/>
        <v>38</v>
      </c>
      <c r="E29" s="40">
        <v>13</v>
      </c>
      <c r="F29" s="4">
        <v>1</v>
      </c>
      <c r="G29" s="4">
        <v>5</v>
      </c>
      <c r="H29" s="4">
        <v>6</v>
      </c>
      <c r="I29" s="4">
        <v>9</v>
      </c>
      <c r="J29" s="4">
        <v>3</v>
      </c>
      <c r="K29" s="7">
        <v>1</v>
      </c>
      <c r="L29" s="46">
        <f t="shared" si="1"/>
        <v>41</v>
      </c>
      <c r="M29" s="4">
        <v>15</v>
      </c>
      <c r="N29" s="7">
        <f t="shared" si="4"/>
        <v>56</v>
      </c>
    </row>
    <row r="30" spans="1:14" ht="13.5" thickBot="1" x14ac:dyDescent="0.25">
      <c r="A30" s="63" t="s">
        <v>61</v>
      </c>
      <c r="B30" s="73" t="s">
        <v>8</v>
      </c>
      <c r="C30" s="2">
        <v>13</v>
      </c>
      <c r="D30" s="41">
        <f t="shared" si="0"/>
        <v>10</v>
      </c>
      <c r="E30" s="41">
        <v>9</v>
      </c>
      <c r="F30" s="33"/>
      <c r="G30" s="33"/>
      <c r="H30" s="33"/>
      <c r="I30" s="33"/>
      <c r="J30" s="33"/>
      <c r="K30" s="33">
        <v>1</v>
      </c>
      <c r="L30" s="46">
        <f t="shared" si="1"/>
        <v>23</v>
      </c>
      <c r="M30" s="3">
        <v>1</v>
      </c>
      <c r="N30" s="5">
        <f t="shared" si="4"/>
        <v>24</v>
      </c>
    </row>
    <row r="31" spans="1:14" ht="13.5" thickBot="1" x14ac:dyDescent="0.25">
      <c r="A31" s="62" t="s">
        <v>61</v>
      </c>
      <c r="B31" s="55" t="s">
        <v>9</v>
      </c>
      <c r="C31" s="2">
        <v>14</v>
      </c>
      <c r="D31" s="41">
        <f t="shared" si="0"/>
        <v>3</v>
      </c>
      <c r="E31" s="39">
        <v>2</v>
      </c>
      <c r="F31" s="2"/>
      <c r="G31" s="2"/>
      <c r="H31" s="2"/>
      <c r="I31" s="2"/>
      <c r="J31" s="2"/>
      <c r="K31" s="2">
        <v>1</v>
      </c>
      <c r="L31" s="46">
        <f t="shared" si="1"/>
        <v>17</v>
      </c>
      <c r="M31" s="2">
        <v>4</v>
      </c>
      <c r="N31" s="6">
        <f t="shared" si="4"/>
        <v>21</v>
      </c>
    </row>
    <row r="32" spans="1:14" ht="13.5" thickBot="1" x14ac:dyDescent="0.25">
      <c r="A32" s="62" t="s">
        <v>61</v>
      </c>
      <c r="B32" s="58" t="s">
        <v>10</v>
      </c>
      <c r="C32" s="4">
        <v>4</v>
      </c>
      <c r="D32" s="70">
        <f t="shared" si="0"/>
        <v>48</v>
      </c>
      <c r="E32" s="43">
        <v>11</v>
      </c>
      <c r="F32" s="44">
        <v>6</v>
      </c>
      <c r="G32" s="44">
        <v>6</v>
      </c>
      <c r="H32" s="44">
        <v>9</v>
      </c>
      <c r="I32" s="44">
        <v>11</v>
      </c>
      <c r="J32" s="44">
        <v>5</v>
      </c>
      <c r="K32" s="44">
        <v>0</v>
      </c>
      <c r="L32" s="46">
        <f t="shared" si="1"/>
        <v>52</v>
      </c>
      <c r="M32" s="44">
        <v>4</v>
      </c>
      <c r="N32" s="45">
        <f t="shared" si="4"/>
        <v>56</v>
      </c>
    </row>
    <row r="33" spans="1:14" ht="13.5" thickBot="1" x14ac:dyDescent="0.25">
      <c r="A33" s="62" t="s">
        <v>62</v>
      </c>
      <c r="B33" s="54" t="s">
        <v>8</v>
      </c>
      <c r="C33" s="2">
        <v>16</v>
      </c>
      <c r="D33" s="38">
        <f>SUM(E33:K33)</f>
        <v>7</v>
      </c>
      <c r="E33" s="3">
        <v>2</v>
      </c>
      <c r="F33" s="3"/>
      <c r="G33" s="3">
        <v>2</v>
      </c>
      <c r="H33" s="3">
        <v>3</v>
      </c>
      <c r="I33" s="3"/>
      <c r="J33" s="3"/>
      <c r="K33" s="5"/>
      <c r="L33" s="46">
        <f>C33+SUM(E33:K33)</f>
        <v>23</v>
      </c>
      <c r="M33" s="3">
        <v>1</v>
      </c>
      <c r="N33" s="59">
        <f>L33+M33</f>
        <v>24</v>
      </c>
    </row>
    <row r="34" spans="1:14" ht="13.5" thickBot="1" x14ac:dyDescent="0.25">
      <c r="A34" s="62" t="s">
        <v>62</v>
      </c>
      <c r="B34" s="55" t="s">
        <v>9</v>
      </c>
      <c r="C34" s="2">
        <v>14</v>
      </c>
      <c r="D34" s="41">
        <f>SUM(E34:K34)</f>
        <v>4</v>
      </c>
      <c r="E34" s="2">
        <v>2</v>
      </c>
      <c r="F34" s="2">
        <v>1</v>
      </c>
      <c r="G34" s="2">
        <v>1</v>
      </c>
      <c r="H34" s="2"/>
      <c r="I34" s="2"/>
      <c r="J34" s="2"/>
      <c r="K34" s="6"/>
      <c r="L34" s="46">
        <f>C34+SUM(E34:K34)</f>
        <v>18</v>
      </c>
      <c r="M34" s="2"/>
      <c r="N34" s="45">
        <f>L34+M34</f>
        <v>18</v>
      </c>
    </row>
    <row r="35" spans="1:14" ht="13.5" thickBot="1" x14ac:dyDescent="0.25">
      <c r="A35" s="71" t="s">
        <v>62</v>
      </c>
      <c r="B35" s="56" t="s">
        <v>10</v>
      </c>
      <c r="C35" s="4">
        <v>6</v>
      </c>
      <c r="D35" s="72">
        <f>SUM(E35:K35)</f>
        <v>36</v>
      </c>
      <c r="E35" s="4">
        <v>11</v>
      </c>
      <c r="F35" s="4">
        <v>4</v>
      </c>
      <c r="G35" s="4">
        <v>2</v>
      </c>
      <c r="H35" s="4">
        <v>4</v>
      </c>
      <c r="I35" s="4">
        <v>10</v>
      </c>
      <c r="J35" s="4">
        <v>5</v>
      </c>
      <c r="K35" s="7"/>
      <c r="L35" s="46">
        <f>C35+SUM(E35:K35)</f>
        <v>42</v>
      </c>
      <c r="M35" s="4"/>
      <c r="N35" s="7">
        <f>L35+M35</f>
        <v>42</v>
      </c>
    </row>
    <row r="36" spans="1:14" ht="13.5" thickBot="1" x14ac:dyDescent="0.25">
      <c r="A36" s="62" t="s">
        <v>73</v>
      </c>
      <c r="B36" s="54" t="s">
        <v>8</v>
      </c>
      <c r="C36" s="2">
        <v>13</v>
      </c>
      <c r="D36" s="38">
        <f t="shared" ref="D36:D54" si="5">SUM(E36:K36)</f>
        <v>4</v>
      </c>
      <c r="E36" s="3">
        <v>3</v>
      </c>
      <c r="F36" s="3"/>
      <c r="G36" s="3"/>
      <c r="H36" s="3"/>
      <c r="I36" s="3">
        <v>1</v>
      </c>
      <c r="J36" s="3"/>
      <c r="K36" s="5"/>
      <c r="L36" s="46">
        <f t="shared" ref="L36:L47" si="6">C36+SUM(E36:K36)</f>
        <v>17</v>
      </c>
      <c r="M36" s="3">
        <v>1</v>
      </c>
      <c r="N36" s="59">
        <f t="shared" ref="N36:N47" si="7">L36+M36</f>
        <v>18</v>
      </c>
    </row>
    <row r="37" spans="1:14" ht="13.5" thickBot="1" x14ac:dyDescent="0.25">
      <c r="A37" s="62" t="s">
        <v>73</v>
      </c>
      <c r="B37" s="55" t="s">
        <v>9</v>
      </c>
      <c r="C37" s="2">
        <v>6</v>
      </c>
      <c r="D37" s="41">
        <f t="shared" si="5"/>
        <v>7</v>
      </c>
      <c r="E37" s="2">
        <v>2</v>
      </c>
      <c r="F37" s="2"/>
      <c r="G37" s="2"/>
      <c r="H37" s="2">
        <v>2</v>
      </c>
      <c r="I37" s="2">
        <v>1</v>
      </c>
      <c r="J37" s="2">
        <v>1</v>
      </c>
      <c r="K37" s="6">
        <v>1</v>
      </c>
      <c r="L37" s="46">
        <f t="shared" si="6"/>
        <v>13</v>
      </c>
      <c r="M37" s="2">
        <v>1</v>
      </c>
      <c r="N37" s="45">
        <f t="shared" si="7"/>
        <v>14</v>
      </c>
    </row>
    <row r="38" spans="1:14" ht="13.5" thickBot="1" x14ac:dyDescent="0.25">
      <c r="A38" s="71" t="s">
        <v>73</v>
      </c>
      <c r="B38" s="56" t="s">
        <v>10</v>
      </c>
      <c r="C38" s="4">
        <v>3</v>
      </c>
      <c r="D38" s="72">
        <f t="shared" si="5"/>
        <v>43</v>
      </c>
      <c r="E38" s="4">
        <v>6</v>
      </c>
      <c r="F38" s="4">
        <v>8</v>
      </c>
      <c r="G38" s="4">
        <v>3</v>
      </c>
      <c r="H38" s="4">
        <v>7</v>
      </c>
      <c r="I38" s="4">
        <v>17</v>
      </c>
      <c r="J38" s="4">
        <v>1</v>
      </c>
      <c r="K38" s="7">
        <v>1</v>
      </c>
      <c r="L38" s="46">
        <f t="shared" si="6"/>
        <v>46</v>
      </c>
      <c r="M38" s="4">
        <v>3</v>
      </c>
      <c r="N38" s="7">
        <f t="shared" si="7"/>
        <v>49</v>
      </c>
    </row>
    <row r="39" spans="1:14" ht="13.5" thickBot="1" x14ac:dyDescent="0.25">
      <c r="A39" s="62" t="s">
        <v>74</v>
      </c>
      <c r="B39" s="54" t="s">
        <v>8</v>
      </c>
      <c r="C39" s="2">
        <v>7</v>
      </c>
      <c r="D39" s="38">
        <f t="shared" si="5"/>
        <v>13</v>
      </c>
      <c r="E39" s="3">
        <v>3</v>
      </c>
      <c r="F39" s="3"/>
      <c r="G39" s="3">
        <v>1</v>
      </c>
      <c r="H39" s="3">
        <v>6</v>
      </c>
      <c r="I39" s="3">
        <v>2</v>
      </c>
      <c r="J39" s="3">
        <v>1</v>
      </c>
      <c r="K39" s="5"/>
      <c r="L39" s="46">
        <f t="shared" si="6"/>
        <v>20</v>
      </c>
      <c r="M39" s="3">
        <v>3</v>
      </c>
      <c r="N39" s="59">
        <f t="shared" si="7"/>
        <v>23</v>
      </c>
    </row>
    <row r="40" spans="1:14" ht="13.5" thickBot="1" x14ac:dyDescent="0.25">
      <c r="A40" s="62" t="s">
        <v>74</v>
      </c>
      <c r="B40" s="55" t="s">
        <v>9</v>
      </c>
      <c r="C40" s="2">
        <v>15</v>
      </c>
      <c r="D40" s="41">
        <f t="shared" si="5"/>
        <v>3</v>
      </c>
      <c r="E40" s="2">
        <v>1</v>
      </c>
      <c r="F40" s="2"/>
      <c r="G40" s="2"/>
      <c r="H40" s="2"/>
      <c r="I40" s="2"/>
      <c r="J40" s="2"/>
      <c r="K40" s="6">
        <v>2</v>
      </c>
      <c r="L40" s="46">
        <f t="shared" si="6"/>
        <v>18</v>
      </c>
      <c r="M40" s="2">
        <v>2</v>
      </c>
      <c r="N40" s="45">
        <f t="shared" si="7"/>
        <v>20</v>
      </c>
    </row>
    <row r="41" spans="1:14" ht="13.5" thickBot="1" x14ac:dyDescent="0.25">
      <c r="A41" s="71" t="s">
        <v>74</v>
      </c>
      <c r="B41" s="56" t="s">
        <v>10</v>
      </c>
      <c r="C41" s="4">
        <v>5</v>
      </c>
      <c r="D41" s="72">
        <f t="shared" si="5"/>
        <v>33</v>
      </c>
      <c r="E41" s="4">
        <v>6</v>
      </c>
      <c r="F41" s="4">
        <v>4</v>
      </c>
      <c r="G41" s="4">
        <v>7</v>
      </c>
      <c r="H41" s="4">
        <v>4</v>
      </c>
      <c r="I41" s="4">
        <v>10</v>
      </c>
      <c r="J41" s="4">
        <v>2</v>
      </c>
      <c r="K41" s="7"/>
      <c r="L41" s="46">
        <f t="shared" si="6"/>
        <v>38</v>
      </c>
      <c r="M41" s="4">
        <v>6</v>
      </c>
      <c r="N41" s="7">
        <f t="shared" si="7"/>
        <v>44</v>
      </c>
    </row>
    <row r="42" spans="1:14" ht="13.5" thickBot="1" x14ac:dyDescent="0.25">
      <c r="A42" s="62" t="s">
        <v>76</v>
      </c>
      <c r="B42" s="54" t="s">
        <v>8</v>
      </c>
      <c r="C42" s="2">
        <v>6</v>
      </c>
      <c r="D42" s="38">
        <f t="shared" si="5"/>
        <v>3</v>
      </c>
      <c r="E42" s="3">
        <v>1</v>
      </c>
      <c r="F42" s="3"/>
      <c r="G42" s="3"/>
      <c r="H42" s="3">
        <v>1</v>
      </c>
      <c r="I42" s="3">
        <v>1</v>
      </c>
      <c r="J42" s="3"/>
      <c r="K42" s="5"/>
      <c r="L42" s="46">
        <f t="shared" si="6"/>
        <v>9</v>
      </c>
      <c r="M42" s="3">
        <v>4</v>
      </c>
      <c r="N42" s="59">
        <f t="shared" si="7"/>
        <v>13</v>
      </c>
    </row>
    <row r="43" spans="1:14" ht="13.5" thickBot="1" x14ac:dyDescent="0.25">
      <c r="A43" s="62" t="s">
        <v>76</v>
      </c>
      <c r="B43" s="55" t="s">
        <v>9</v>
      </c>
      <c r="C43" s="2">
        <v>11</v>
      </c>
      <c r="D43" s="41">
        <f t="shared" si="5"/>
        <v>2</v>
      </c>
      <c r="E43" s="2">
        <v>2</v>
      </c>
      <c r="F43" s="2"/>
      <c r="G43" s="2"/>
      <c r="H43" s="2"/>
      <c r="I43" s="2"/>
      <c r="J43" s="2"/>
      <c r="K43" s="6"/>
      <c r="L43" s="46">
        <f t="shared" si="6"/>
        <v>13</v>
      </c>
      <c r="M43" s="2">
        <v>2</v>
      </c>
      <c r="N43" s="45">
        <f t="shared" si="7"/>
        <v>15</v>
      </c>
    </row>
    <row r="44" spans="1:14" ht="13.5" thickBot="1" x14ac:dyDescent="0.25">
      <c r="A44" s="71" t="s">
        <v>76</v>
      </c>
      <c r="B44" s="56" t="s">
        <v>10</v>
      </c>
      <c r="C44" s="4">
        <v>3</v>
      </c>
      <c r="D44" s="72">
        <f t="shared" si="5"/>
        <v>36</v>
      </c>
      <c r="E44" s="4">
        <v>14</v>
      </c>
      <c r="F44" s="4">
        <v>4</v>
      </c>
      <c r="G44" s="4">
        <v>2</v>
      </c>
      <c r="H44" s="4">
        <v>3</v>
      </c>
      <c r="I44" s="4">
        <v>12</v>
      </c>
      <c r="J44" s="4">
        <v>1</v>
      </c>
      <c r="K44" s="7"/>
      <c r="L44" s="46">
        <f t="shared" si="6"/>
        <v>39</v>
      </c>
      <c r="M44" s="4">
        <v>3</v>
      </c>
      <c r="N44" s="7">
        <f t="shared" si="7"/>
        <v>42</v>
      </c>
    </row>
    <row r="45" spans="1:14" ht="13.5" thickBot="1" x14ac:dyDescent="0.25">
      <c r="A45" s="62" t="s">
        <v>77</v>
      </c>
      <c r="B45" s="54" t="s">
        <v>8</v>
      </c>
      <c r="C45" s="2">
        <v>7</v>
      </c>
      <c r="D45" s="38">
        <f t="shared" si="5"/>
        <v>6</v>
      </c>
      <c r="E45" s="3">
        <v>5</v>
      </c>
      <c r="F45" s="3"/>
      <c r="G45" s="3">
        <v>1</v>
      </c>
      <c r="H45" s="3"/>
      <c r="I45" s="3"/>
      <c r="J45" s="3"/>
      <c r="K45" s="5"/>
      <c r="L45" s="46">
        <f t="shared" si="6"/>
        <v>13</v>
      </c>
      <c r="M45" s="3">
        <v>7</v>
      </c>
      <c r="N45" s="59">
        <f t="shared" si="7"/>
        <v>20</v>
      </c>
    </row>
    <row r="46" spans="1:14" ht="13.5" thickBot="1" x14ac:dyDescent="0.25">
      <c r="A46" s="62" t="s">
        <v>77</v>
      </c>
      <c r="B46" s="55" t="s">
        <v>9</v>
      </c>
      <c r="C46" s="2">
        <v>14</v>
      </c>
      <c r="D46" s="41">
        <f t="shared" si="5"/>
        <v>4</v>
      </c>
      <c r="E46" s="2">
        <v>2</v>
      </c>
      <c r="F46" s="2"/>
      <c r="G46" s="2"/>
      <c r="H46" s="2">
        <v>2</v>
      </c>
      <c r="I46" s="2"/>
      <c r="J46" s="2"/>
      <c r="K46" s="6"/>
      <c r="L46" s="46">
        <f t="shared" si="6"/>
        <v>18</v>
      </c>
      <c r="M46" s="2">
        <v>4</v>
      </c>
      <c r="N46" s="45">
        <f t="shared" si="7"/>
        <v>22</v>
      </c>
    </row>
    <row r="47" spans="1:14" ht="13.5" thickBot="1" x14ac:dyDescent="0.25">
      <c r="A47" s="71" t="s">
        <v>77</v>
      </c>
      <c r="B47" s="56" t="s">
        <v>10</v>
      </c>
      <c r="C47" s="4">
        <v>2</v>
      </c>
      <c r="D47" s="72">
        <f t="shared" si="5"/>
        <v>30</v>
      </c>
      <c r="E47" s="4">
        <v>11</v>
      </c>
      <c r="F47" s="4">
        <v>4</v>
      </c>
      <c r="G47" s="4">
        <v>4</v>
      </c>
      <c r="H47" s="4">
        <v>1</v>
      </c>
      <c r="I47" s="4">
        <v>4</v>
      </c>
      <c r="J47" s="4">
        <v>6</v>
      </c>
      <c r="K47" s="7"/>
      <c r="L47" s="46">
        <f t="shared" si="6"/>
        <v>32</v>
      </c>
      <c r="M47" s="4">
        <v>10</v>
      </c>
      <c r="N47" s="7">
        <f t="shared" si="7"/>
        <v>42</v>
      </c>
    </row>
    <row r="48" spans="1:14" ht="13.5" thickBot="1" x14ac:dyDescent="0.25">
      <c r="A48" s="62" t="s">
        <v>78</v>
      </c>
      <c r="B48" s="54" t="s">
        <v>8</v>
      </c>
      <c r="C48" s="2">
        <v>15</v>
      </c>
      <c r="D48" s="38">
        <f t="shared" si="5"/>
        <v>7</v>
      </c>
      <c r="E48" s="3">
        <v>3</v>
      </c>
      <c r="F48" s="3"/>
      <c r="G48" s="3"/>
      <c r="H48" s="3">
        <v>1</v>
      </c>
      <c r="I48" s="3">
        <v>1</v>
      </c>
      <c r="J48" s="3"/>
      <c r="K48" s="5">
        <v>2</v>
      </c>
      <c r="L48" s="46">
        <f>C48+SUM(E48:K48)</f>
        <v>22</v>
      </c>
      <c r="M48" s="3"/>
      <c r="N48" s="59">
        <f t="shared" ref="N48:N50" si="8">L48+M48</f>
        <v>22</v>
      </c>
    </row>
    <row r="49" spans="1:14" ht="13.5" thickBot="1" x14ac:dyDescent="0.25">
      <c r="A49" s="62" t="s">
        <v>78</v>
      </c>
      <c r="B49" s="55" t="s">
        <v>9</v>
      </c>
      <c r="C49" s="2">
        <v>4</v>
      </c>
      <c r="D49" s="41">
        <f t="shared" si="5"/>
        <v>7</v>
      </c>
      <c r="E49" s="2">
        <v>6</v>
      </c>
      <c r="F49" s="2"/>
      <c r="G49" s="2"/>
      <c r="H49" s="2"/>
      <c r="I49" s="2">
        <v>1</v>
      </c>
      <c r="J49" s="2"/>
      <c r="K49" s="6"/>
      <c r="L49" s="46">
        <f>C49+SUM(E49:K49)</f>
        <v>11</v>
      </c>
      <c r="M49" s="2"/>
      <c r="N49" s="45">
        <f t="shared" si="8"/>
        <v>11</v>
      </c>
    </row>
    <row r="50" spans="1:14" ht="13.5" thickBot="1" x14ac:dyDescent="0.25">
      <c r="A50" s="71" t="s">
        <v>78</v>
      </c>
      <c r="B50" s="56" t="s">
        <v>10</v>
      </c>
      <c r="C50" s="4">
        <v>4</v>
      </c>
      <c r="D50" s="72">
        <f t="shared" si="5"/>
        <v>37</v>
      </c>
      <c r="E50" s="4">
        <v>6</v>
      </c>
      <c r="F50" s="4">
        <v>3</v>
      </c>
      <c r="G50" s="4">
        <v>1</v>
      </c>
      <c r="H50" s="4">
        <v>7</v>
      </c>
      <c r="I50" s="4">
        <v>14</v>
      </c>
      <c r="J50" s="4">
        <v>5</v>
      </c>
      <c r="K50" s="7">
        <v>1</v>
      </c>
      <c r="L50" s="46">
        <f>C50+SUM(E50:K50)</f>
        <v>41</v>
      </c>
      <c r="M50" s="4"/>
      <c r="N50" s="7">
        <f t="shared" si="8"/>
        <v>41</v>
      </c>
    </row>
    <row r="51" spans="1:14" ht="13.5" thickBot="1" x14ac:dyDescent="0.25">
      <c r="A51" s="62" t="s">
        <v>79</v>
      </c>
      <c r="B51" s="54" t="s">
        <v>8</v>
      </c>
      <c r="C51" s="2">
        <v>11</v>
      </c>
      <c r="D51" s="38">
        <f t="shared" si="5"/>
        <v>5</v>
      </c>
      <c r="E51" s="3">
        <v>2</v>
      </c>
      <c r="F51" s="3"/>
      <c r="G51" s="3"/>
      <c r="H51" s="3">
        <v>1</v>
      </c>
      <c r="I51" s="3">
        <v>1</v>
      </c>
      <c r="J51" s="3"/>
      <c r="K51" s="5">
        <v>1</v>
      </c>
      <c r="L51" s="46">
        <f t="shared" ref="L51:L54" si="9">C51+SUM(E51:K51)</f>
        <v>16</v>
      </c>
      <c r="M51" s="3">
        <v>3</v>
      </c>
      <c r="N51" s="59">
        <f t="shared" ref="N51:N54" si="10">L51+M51</f>
        <v>19</v>
      </c>
    </row>
    <row r="52" spans="1:14" ht="13.5" thickBot="1" x14ac:dyDescent="0.25">
      <c r="A52" s="86" t="s">
        <v>79</v>
      </c>
      <c r="B52" s="87" t="s">
        <v>9</v>
      </c>
      <c r="C52" s="2">
        <v>9</v>
      </c>
      <c r="D52" s="2">
        <f t="shared" si="5"/>
        <v>1</v>
      </c>
      <c r="E52" s="2"/>
      <c r="F52" s="2"/>
      <c r="G52" s="2"/>
      <c r="H52" s="2"/>
      <c r="I52" s="2"/>
      <c r="J52" s="2"/>
      <c r="K52" s="6">
        <v>1</v>
      </c>
      <c r="L52" s="38">
        <f t="shared" si="9"/>
        <v>10</v>
      </c>
      <c r="M52" s="2"/>
      <c r="N52" s="45">
        <f t="shared" si="10"/>
        <v>10</v>
      </c>
    </row>
    <row r="53" spans="1:14" ht="13.5" thickBot="1" x14ac:dyDescent="0.25">
      <c r="A53" s="86" t="s">
        <v>79</v>
      </c>
      <c r="B53" s="87" t="s">
        <v>10</v>
      </c>
      <c r="C53" s="2">
        <v>3</v>
      </c>
      <c r="D53" s="2">
        <f t="shared" si="5"/>
        <v>39</v>
      </c>
      <c r="E53" s="2">
        <v>10</v>
      </c>
      <c r="F53" s="2">
        <v>3</v>
      </c>
      <c r="G53" s="2">
        <v>8</v>
      </c>
      <c r="H53" s="2">
        <v>1</v>
      </c>
      <c r="I53" s="2">
        <v>14</v>
      </c>
      <c r="J53" s="2">
        <v>3</v>
      </c>
      <c r="K53" s="6"/>
      <c r="L53" s="38">
        <f t="shared" si="9"/>
        <v>42</v>
      </c>
      <c r="M53" s="2">
        <v>9</v>
      </c>
      <c r="N53" s="45">
        <f t="shared" si="10"/>
        <v>51</v>
      </c>
    </row>
    <row r="54" spans="1:14" ht="13.5" thickBot="1" x14ac:dyDescent="0.25">
      <c r="A54" s="62" t="s">
        <v>79</v>
      </c>
      <c r="B54" s="88" t="s">
        <v>80</v>
      </c>
      <c r="C54" s="89">
        <v>5</v>
      </c>
      <c r="D54" s="70">
        <f t="shared" si="5"/>
        <v>6</v>
      </c>
      <c r="E54" s="89"/>
      <c r="F54" s="89">
        <v>1</v>
      </c>
      <c r="G54" s="89">
        <v>1</v>
      </c>
      <c r="H54" s="89"/>
      <c r="I54" s="89">
        <v>4</v>
      </c>
      <c r="J54" s="89"/>
      <c r="K54" s="45"/>
      <c r="L54" s="90">
        <f t="shared" si="9"/>
        <v>11</v>
      </c>
      <c r="M54" s="91"/>
      <c r="N54" s="59">
        <f t="shared" si="10"/>
        <v>11</v>
      </c>
    </row>
    <row r="55" spans="1:14" ht="13.5" thickBot="1" x14ac:dyDescent="0.25">
      <c r="A55" s="62" t="s">
        <v>82</v>
      </c>
      <c r="B55" s="54" t="s">
        <v>8</v>
      </c>
      <c r="C55" s="92">
        <v>10</v>
      </c>
      <c r="D55" s="3">
        <f>SUM(E55:K55)</f>
        <v>7</v>
      </c>
      <c r="E55" s="38">
        <v>2</v>
      </c>
      <c r="F55" s="3"/>
      <c r="G55" s="3">
        <v>1</v>
      </c>
      <c r="H55" s="3"/>
      <c r="I55" s="3">
        <v>1</v>
      </c>
      <c r="J55" s="3">
        <v>3</v>
      </c>
      <c r="K55" s="92"/>
      <c r="L55" s="46">
        <f t="shared" ref="L55:L57" si="11">SUM(C55:D55)</f>
        <v>17</v>
      </c>
      <c r="M55" s="3">
        <v>1</v>
      </c>
      <c r="N55" s="5">
        <f>L55+M55</f>
        <v>18</v>
      </c>
    </row>
    <row r="56" spans="1:14" ht="13.5" thickBot="1" x14ac:dyDescent="0.25">
      <c r="A56" s="62" t="s">
        <v>82</v>
      </c>
      <c r="B56" s="94" t="s">
        <v>9</v>
      </c>
      <c r="C56" s="93">
        <v>3</v>
      </c>
      <c r="D56" s="2">
        <f t="shared" ref="D56:D74" si="12">SUM(E56:K56)</f>
        <v>7</v>
      </c>
      <c r="E56" s="41">
        <v>4</v>
      </c>
      <c r="F56" s="33"/>
      <c r="G56" s="33"/>
      <c r="H56" s="33"/>
      <c r="I56" s="33">
        <v>2</v>
      </c>
      <c r="J56" s="33"/>
      <c r="K56" s="95">
        <v>1</v>
      </c>
      <c r="L56" s="13">
        <f t="shared" si="11"/>
        <v>10</v>
      </c>
      <c r="M56" s="2">
        <v>3</v>
      </c>
      <c r="N56" s="6">
        <f t="shared" ref="N56:N62" si="13">L56+M56</f>
        <v>13</v>
      </c>
    </row>
    <row r="57" spans="1:14" ht="13.5" thickBot="1" x14ac:dyDescent="0.25">
      <c r="A57" s="62" t="s">
        <v>82</v>
      </c>
      <c r="B57" s="94" t="s">
        <v>10</v>
      </c>
      <c r="C57" s="93">
        <v>4</v>
      </c>
      <c r="D57" s="2">
        <f t="shared" si="12"/>
        <v>38</v>
      </c>
      <c r="E57" s="41">
        <v>9</v>
      </c>
      <c r="F57" s="33">
        <v>7</v>
      </c>
      <c r="G57" s="33">
        <v>4</v>
      </c>
      <c r="H57" s="33">
        <v>3</v>
      </c>
      <c r="I57" s="33">
        <v>9</v>
      </c>
      <c r="J57" s="33">
        <v>5</v>
      </c>
      <c r="K57" s="95">
        <v>1</v>
      </c>
      <c r="L57" s="13">
        <f t="shared" si="11"/>
        <v>42</v>
      </c>
      <c r="M57" s="2">
        <v>20</v>
      </c>
      <c r="N57" s="6">
        <f t="shared" si="13"/>
        <v>62</v>
      </c>
    </row>
    <row r="58" spans="1:14" ht="13.5" thickBot="1" x14ac:dyDescent="0.25">
      <c r="A58" s="62" t="s">
        <v>82</v>
      </c>
      <c r="B58" s="88" t="s">
        <v>80</v>
      </c>
      <c r="C58" s="117">
        <v>5</v>
      </c>
      <c r="D58" s="44">
        <f t="shared" si="12"/>
        <v>6</v>
      </c>
      <c r="E58" s="70"/>
      <c r="F58" s="89"/>
      <c r="G58" s="89">
        <v>2</v>
      </c>
      <c r="H58" s="89"/>
      <c r="I58" s="89">
        <v>4</v>
      </c>
      <c r="J58" s="89"/>
      <c r="K58" s="118"/>
      <c r="L58" s="14">
        <f>SUM(C58:D58)</f>
        <v>11</v>
      </c>
      <c r="M58" s="4">
        <v>7</v>
      </c>
      <c r="N58" s="7">
        <f t="shared" si="13"/>
        <v>18</v>
      </c>
    </row>
    <row r="59" spans="1:14" ht="13.5" thickBot="1" x14ac:dyDescent="0.25">
      <c r="A59" s="121" t="s">
        <v>83</v>
      </c>
      <c r="B59" s="124" t="s">
        <v>8</v>
      </c>
      <c r="C59" s="3">
        <v>3</v>
      </c>
      <c r="D59" s="44">
        <f t="shared" si="12"/>
        <v>7</v>
      </c>
      <c r="E59" s="3">
        <v>4</v>
      </c>
      <c r="F59" s="3"/>
      <c r="G59" s="3"/>
      <c r="H59" s="3">
        <v>2</v>
      </c>
      <c r="I59" s="3">
        <v>1</v>
      </c>
      <c r="J59" s="3"/>
      <c r="K59" s="5"/>
      <c r="L59" s="40">
        <f t="shared" ref="L59:L62" si="14">SUM(C59:D59)</f>
        <v>10</v>
      </c>
      <c r="M59" s="4">
        <v>8</v>
      </c>
      <c r="N59" s="7">
        <f t="shared" si="13"/>
        <v>18</v>
      </c>
    </row>
    <row r="60" spans="1:14" ht="13.5" thickBot="1" x14ac:dyDescent="0.25">
      <c r="A60" s="122" t="s">
        <v>83</v>
      </c>
      <c r="B60" s="94" t="s">
        <v>9</v>
      </c>
      <c r="C60" s="2">
        <v>3</v>
      </c>
      <c r="D60" s="44">
        <f t="shared" si="12"/>
        <v>3</v>
      </c>
      <c r="E60" s="2"/>
      <c r="F60" s="2"/>
      <c r="G60" s="2"/>
      <c r="H60" s="2">
        <v>1</v>
      </c>
      <c r="I60" s="2">
        <v>2</v>
      </c>
      <c r="J60" s="2"/>
      <c r="K60" s="6"/>
      <c r="L60" s="40">
        <f t="shared" si="14"/>
        <v>6</v>
      </c>
      <c r="M60" s="4">
        <v>4</v>
      </c>
      <c r="N60" s="7">
        <f t="shared" si="13"/>
        <v>10</v>
      </c>
    </row>
    <row r="61" spans="1:14" ht="13.5" thickBot="1" x14ac:dyDescent="0.25">
      <c r="A61" s="122" t="s">
        <v>83</v>
      </c>
      <c r="B61" s="94" t="s">
        <v>10</v>
      </c>
      <c r="C61" s="2">
        <v>0</v>
      </c>
      <c r="D61" s="44">
        <f t="shared" si="12"/>
        <v>34</v>
      </c>
      <c r="E61" s="2">
        <v>10</v>
      </c>
      <c r="F61" s="2">
        <v>3</v>
      </c>
      <c r="G61" s="2">
        <v>1</v>
      </c>
      <c r="H61" s="2">
        <v>7</v>
      </c>
      <c r="I61" s="2">
        <v>12</v>
      </c>
      <c r="J61" s="2"/>
      <c r="K61" s="6">
        <v>1</v>
      </c>
      <c r="L61" s="40">
        <f t="shared" si="14"/>
        <v>34</v>
      </c>
      <c r="M61" s="4">
        <v>9</v>
      </c>
      <c r="N61" s="7">
        <f t="shared" si="13"/>
        <v>43</v>
      </c>
    </row>
    <row r="62" spans="1:14" ht="13.5" thickBot="1" x14ac:dyDescent="0.25">
      <c r="A62" s="123" t="s">
        <v>83</v>
      </c>
      <c r="B62" s="120" t="s">
        <v>80</v>
      </c>
      <c r="C62" s="4">
        <v>3</v>
      </c>
      <c r="D62" s="44">
        <f t="shared" si="12"/>
        <v>10</v>
      </c>
      <c r="E62" s="4">
        <v>1</v>
      </c>
      <c r="F62" s="4"/>
      <c r="G62" s="4">
        <v>1</v>
      </c>
      <c r="H62" s="125"/>
      <c r="I62" s="4">
        <v>8</v>
      </c>
      <c r="J62" s="4"/>
      <c r="K62" s="7"/>
      <c r="L62" s="40">
        <f t="shared" si="14"/>
        <v>13</v>
      </c>
      <c r="M62" s="4">
        <v>3</v>
      </c>
      <c r="N62" s="7">
        <f t="shared" si="13"/>
        <v>16</v>
      </c>
    </row>
    <row r="63" spans="1:14" ht="13.5" thickBot="1" x14ac:dyDescent="0.25">
      <c r="A63" s="121" t="s">
        <v>84</v>
      </c>
      <c r="B63" s="124" t="s">
        <v>8</v>
      </c>
      <c r="C63" s="3">
        <v>13</v>
      </c>
      <c r="D63" s="44">
        <f t="shared" si="12"/>
        <v>8</v>
      </c>
      <c r="E63" s="3">
        <v>4</v>
      </c>
      <c r="F63" s="3"/>
      <c r="G63" s="3"/>
      <c r="H63" s="3"/>
      <c r="I63" s="3">
        <v>2</v>
      </c>
      <c r="J63" s="3">
        <v>2</v>
      </c>
      <c r="K63" s="5"/>
      <c r="L63" s="40">
        <f t="shared" ref="L63:L66" si="15">SUM(C63:D63)</f>
        <v>21</v>
      </c>
      <c r="M63" s="4">
        <v>4</v>
      </c>
      <c r="N63" s="7">
        <f t="shared" ref="N63:N66" si="16">L63+M63</f>
        <v>25</v>
      </c>
    </row>
    <row r="64" spans="1:14" ht="13.5" thickBot="1" x14ac:dyDescent="0.25">
      <c r="A64" s="121" t="s">
        <v>84</v>
      </c>
      <c r="B64" s="94" t="s">
        <v>9</v>
      </c>
      <c r="C64" s="2">
        <v>12</v>
      </c>
      <c r="D64" s="44">
        <f t="shared" si="12"/>
        <v>3</v>
      </c>
      <c r="E64" s="2">
        <v>1</v>
      </c>
      <c r="F64" s="2"/>
      <c r="G64" s="2"/>
      <c r="H64" s="2"/>
      <c r="I64" s="2"/>
      <c r="J64" s="2"/>
      <c r="K64" s="6">
        <v>2</v>
      </c>
      <c r="L64" s="40">
        <f t="shared" si="15"/>
        <v>15</v>
      </c>
      <c r="M64" s="4">
        <v>10</v>
      </c>
      <c r="N64" s="7">
        <f t="shared" si="16"/>
        <v>25</v>
      </c>
    </row>
    <row r="65" spans="1:15" ht="13.5" thickBot="1" x14ac:dyDescent="0.25">
      <c r="A65" s="121" t="s">
        <v>84</v>
      </c>
      <c r="B65" s="94" t="s">
        <v>10</v>
      </c>
      <c r="C65" s="2">
        <v>1</v>
      </c>
      <c r="D65" s="44">
        <f t="shared" si="12"/>
        <v>28</v>
      </c>
      <c r="E65" s="2">
        <v>9</v>
      </c>
      <c r="F65" s="2">
        <v>5</v>
      </c>
      <c r="G65" s="2"/>
      <c r="H65" s="2">
        <v>4</v>
      </c>
      <c r="I65" s="2">
        <v>8</v>
      </c>
      <c r="J65" s="2">
        <v>2</v>
      </c>
      <c r="K65" s="6"/>
      <c r="L65" s="40">
        <f t="shared" si="15"/>
        <v>29</v>
      </c>
      <c r="M65" s="4">
        <v>21</v>
      </c>
      <c r="N65" s="7">
        <f t="shared" si="16"/>
        <v>50</v>
      </c>
    </row>
    <row r="66" spans="1:15" ht="13.5" thickBot="1" x14ac:dyDescent="0.25">
      <c r="A66" s="121" t="s">
        <v>84</v>
      </c>
      <c r="B66" s="128" t="s">
        <v>80</v>
      </c>
      <c r="C66" s="44">
        <v>4</v>
      </c>
      <c r="D66" s="44">
        <f t="shared" si="12"/>
        <v>8</v>
      </c>
      <c r="E66" s="44"/>
      <c r="F66" s="44"/>
      <c r="G66" s="44">
        <v>1</v>
      </c>
      <c r="H66" s="21">
        <v>1</v>
      </c>
      <c r="I66" s="44">
        <v>5</v>
      </c>
      <c r="J66" s="44"/>
      <c r="K66" s="45">
        <v>1</v>
      </c>
      <c r="L66" s="43">
        <f t="shared" si="15"/>
        <v>12</v>
      </c>
      <c r="M66" s="44">
        <v>7</v>
      </c>
      <c r="N66" s="45">
        <f t="shared" si="16"/>
        <v>19</v>
      </c>
    </row>
    <row r="67" spans="1:15" x14ac:dyDescent="0.2">
      <c r="A67" s="126" t="s">
        <v>85</v>
      </c>
      <c r="B67" s="124" t="s">
        <v>8</v>
      </c>
      <c r="C67" s="3">
        <v>14</v>
      </c>
      <c r="D67" s="3">
        <f t="shared" si="12"/>
        <v>3</v>
      </c>
      <c r="E67" s="3"/>
      <c r="F67" s="3"/>
      <c r="G67" s="3"/>
      <c r="H67" s="131"/>
      <c r="I67" s="3">
        <v>1</v>
      </c>
      <c r="J67" s="3"/>
      <c r="K67" s="92">
        <v>2</v>
      </c>
      <c r="L67" s="46">
        <f t="shared" ref="L67:L74" si="17">SUM(C67:D67)</f>
        <v>17</v>
      </c>
      <c r="M67" s="3"/>
      <c r="N67" s="5">
        <f t="shared" ref="N67:N74" si="18">L67+M67</f>
        <v>17</v>
      </c>
    </row>
    <row r="68" spans="1:15" x14ac:dyDescent="0.2">
      <c r="A68" s="126" t="s">
        <v>85</v>
      </c>
      <c r="B68" s="94" t="s">
        <v>9</v>
      </c>
      <c r="C68" s="2">
        <v>15</v>
      </c>
      <c r="D68" s="2">
        <f t="shared" si="12"/>
        <v>2</v>
      </c>
      <c r="E68" s="2">
        <v>2</v>
      </c>
      <c r="F68" s="2"/>
      <c r="G68" s="2"/>
      <c r="H68" s="53"/>
      <c r="I68" s="2"/>
      <c r="J68" s="2"/>
      <c r="K68" s="95"/>
      <c r="L68" s="13">
        <f t="shared" si="17"/>
        <v>17</v>
      </c>
      <c r="M68" s="2">
        <v>1</v>
      </c>
      <c r="N68" s="6">
        <f t="shared" si="18"/>
        <v>18</v>
      </c>
    </row>
    <row r="69" spans="1:15" x14ac:dyDescent="0.2">
      <c r="A69" s="126" t="s">
        <v>85</v>
      </c>
      <c r="B69" s="94" t="s">
        <v>10</v>
      </c>
      <c r="C69" s="2">
        <v>2</v>
      </c>
      <c r="D69" s="2">
        <f t="shared" si="12"/>
        <v>27</v>
      </c>
      <c r="E69" s="2">
        <v>9</v>
      </c>
      <c r="F69" s="2">
        <v>2</v>
      </c>
      <c r="G69" s="2">
        <v>5</v>
      </c>
      <c r="H69" s="53">
        <v>2</v>
      </c>
      <c r="I69" s="2">
        <v>7</v>
      </c>
      <c r="J69" s="2">
        <v>1</v>
      </c>
      <c r="K69" s="95">
        <v>1</v>
      </c>
      <c r="L69" s="13">
        <f t="shared" si="17"/>
        <v>29</v>
      </c>
      <c r="M69" s="2"/>
      <c r="N69" s="6">
        <f t="shared" si="18"/>
        <v>29</v>
      </c>
    </row>
    <row r="70" spans="1:15" ht="13.5" thickBot="1" x14ac:dyDescent="0.25">
      <c r="A70" s="126" t="s">
        <v>85</v>
      </c>
      <c r="B70" s="128" t="s">
        <v>80</v>
      </c>
      <c r="C70" s="44">
        <v>4</v>
      </c>
      <c r="D70" s="44">
        <f t="shared" si="12"/>
        <v>7</v>
      </c>
      <c r="E70" s="44">
        <v>1</v>
      </c>
      <c r="F70" s="44"/>
      <c r="G70" s="44">
        <v>2</v>
      </c>
      <c r="H70" s="21"/>
      <c r="I70" s="44">
        <v>2</v>
      </c>
      <c r="J70" s="44"/>
      <c r="K70" s="118">
        <v>2</v>
      </c>
      <c r="L70" s="42">
        <f t="shared" si="17"/>
        <v>11</v>
      </c>
      <c r="M70" s="44"/>
      <c r="N70" s="45">
        <f t="shared" si="18"/>
        <v>11</v>
      </c>
    </row>
    <row r="71" spans="1:15" x14ac:dyDescent="0.2">
      <c r="A71" s="126" t="s">
        <v>86</v>
      </c>
      <c r="B71" s="124" t="s">
        <v>8</v>
      </c>
      <c r="C71" s="3">
        <v>12</v>
      </c>
      <c r="D71" s="3">
        <f t="shared" si="12"/>
        <v>8</v>
      </c>
      <c r="E71" s="3">
        <v>6</v>
      </c>
      <c r="F71" s="3"/>
      <c r="G71" s="3"/>
      <c r="H71" s="131"/>
      <c r="I71" s="3"/>
      <c r="J71" s="3"/>
      <c r="K71" s="92">
        <v>2</v>
      </c>
      <c r="L71" s="46">
        <f t="shared" si="17"/>
        <v>20</v>
      </c>
      <c r="M71" s="3"/>
      <c r="N71" s="5">
        <f t="shared" si="18"/>
        <v>20</v>
      </c>
    </row>
    <row r="72" spans="1:15" x14ac:dyDescent="0.2">
      <c r="A72" s="126" t="s">
        <v>86</v>
      </c>
      <c r="B72" s="94" t="s">
        <v>9</v>
      </c>
      <c r="C72" s="2">
        <v>10</v>
      </c>
      <c r="D72" s="2">
        <f t="shared" si="12"/>
        <v>5</v>
      </c>
      <c r="E72" s="2">
        <v>5</v>
      </c>
      <c r="F72" s="2"/>
      <c r="G72" s="2"/>
      <c r="H72" s="53"/>
      <c r="I72" s="2"/>
      <c r="J72" s="2"/>
      <c r="K72" s="95"/>
      <c r="L72" s="13">
        <f t="shared" si="17"/>
        <v>15</v>
      </c>
      <c r="M72" s="2">
        <v>4</v>
      </c>
      <c r="N72" s="6">
        <f t="shared" si="18"/>
        <v>19</v>
      </c>
    </row>
    <row r="73" spans="1:15" x14ac:dyDescent="0.2">
      <c r="A73" s="126" t="s">
        <v>86</v>
      </c>
      <c r="B73" s="94" t="s">
        <v>10</v>
      </c>
      <c r="C73" s="2">
        <v>4</v>
      </c>
      <c r="D73" s="2">
        <f t="shared" si="12"/>
        <v>22</v>
      </c>
      <c r="E73" s="2">
        <v>6</v>
      </c>
      <c r="F73" s="2">
        <v>3</v>
      </c>
      <c r="G73" s="2"/>
      <c r="H73" s="53"/>
      <c r="I73" s="2">
        <v>11</v>
      </c>
      <c r="J73" s="2">
        <v>2</v>
      </c>
      <c r="K73" s="95"/>
      <c r="L73" s="13">
        <f t="shared" si="17"/>
        <v>26</v>
      </c>
      <c r="M73" s="2">
        <v>5</v>
      </c>
      <c r="N73" s="6">
        <f t="shared" si="18"/>
        <v>31</v>
      </c>
    </row>
    <row r="74" spans="1:15" ht="13.5" thickBot="1" x14ac:dyDescent="0.25">
      <c r="A74" s="126" t="s">
        <v>86</v>
      </c>
      <c r="B74" s="120" t="s">
        <v>80</v>
      </c>
      <c r="C74" s="4">
        <v>4</v>
      </c>
      <c r="D74" s="4">
        <f t="shared" si="12"/>
        <v>10</v>
      </c>
      <c r="E74" s="4">
        <v>1</v>
      </c>
      <c r="F74" s="4">
        <v>1</v>
      </c>
      <c r="G74" s="4"/>
      <c r="H74" s="125"/>
      <c r="I74" s="4">
        <v>7</v>
      </c>
      <c r="J74" s="4"/>
      <c r="K74" s="149">
        <v>1</v>
      </c>
      <c r="L74" s="14">
        <f t="shared" si="17"/>
        <v>14</v>
      </c>
      <c r="M74" s="4">
        <v>3</v>
      </c>
      <c r="N74" s="7">
        <f t="shared" si="18"/>
        <v>17</v>
      </c>
    </row>
    <row r="75" spans="1:15" ht="9" customHeight="1" x14ac:dyDescent="0.2">
      <c r="A75" s="143"/>
      <c r="B75" s="144"/>
      <c r="C75" s="145"/>
      <c r="D75" s="145"/>
      <c r="E75" s="145"/>
      <c r="F75" s="145"/>
      <c r="G75" s="145"/>
      <c r="H75" s="146"/>
      <c r="I75" s="145"/>
      <c r="J75" s="145"/>
      <c r="K75" s="147"/>
      <c r="L75" s="148"/>
      <c r="M75" s="145"/>
      <c r="N75" s="147"/>
    </row>
    <row r="76" spans="1:15" x14ac:dyDescent="0.2">
      <c r="A76" s="126"/>
      <c r="B76" s="129" t="s">
        <v>64</v>
      </c>
      <c r="C76" s="130">
        <f>SUMIF($B$3:$B$74,"ELE",C3:C74)</f>
        <v>254</v>
      </c>
      <c r="D76" s="130">
        <f t="shared" ref="D76:G76" si="19">SUMIF($B$3:$B$74,"ELE",D3:D74)</f>
        <v>231</v>
      </c>
      <c r="E76" s="130">
        <f t="shared" si="19"/>
        <v>123</v>
      </c>
      <c r="F76" s="130">
        <f t="shared" si="19"/>
        <v>2</v>
      </c>
      <c r="G76" s="130">
        <f t="shared" si="19"/>
        <v>8</v>
      </c>
      <c r="H76" s="130">
        <f t="shared" ref="H76" si="20">SUMIF($B$3:$B$74,"ELE",H3:H74)</f>
        <v>31</v>
      </c>
      <c r="I76" s="130">
        <f t="shared" ref="I76" si="21">SUMIF($B$3:$B$74,"ELE",I3:I74)</f>
        <v>28</v>
      </c>
      <c r="J76" s="130">
        <f t="shared" ref="J76:K76" si="22">SUMIF($B$3:$B$74,"ELE",J3:J74)</f>
        <v>20</v>
      </c>
      <c r="K76" s="130">
        <f t="shared" si="22"/>
        <v>19</v>
      </c>
      <c r="L76" s="130">
        <f t="shared" ref="L76" si="23">SUMIF($B$3:$B$74,"ELE",L3:L74)</f>
        <v>485</v>
      </c>
      <c r="M76" s="130">
        <f t="shared" ref="M76" si="24">SUMIF($B$3:$B$74,"ELE",M3:M74)</f>
        <v>81</v>
      </c>
      <c r="N76" s="130">
        <f t="shared" ref="N76" si="25">SUMIF($B$3:$B$74,"ELE",N3:N74)</f>
        <v>566</v>
      </c>
      <c r="O76" s="61"/>
    </row>
    <row r="77" spans="1:15" x14ac:dyDescent="0.2">
      <c r="A77" s="122"/>
      <c r="B77" s="119" t="s">
        <v>65</v>
      </c>
      <c r="C77" s="130">
        <f>SUMIF($B$3:$B$74,"MECC",C3:C74)</f>
        <v>240</v>
      </c>
      <c r="D77" s="130">
        <f t="shared" ref="D77:G77" si="26">SUMIF($B$3:$B$74,"MECC",D3:D74)</f>
        <v>101</v>
      </c>
      <c r="E77" s="130">
        <f t="shared" si="26"/>
        <v>59</v>
      </c>
      <c r="F77" s="130">
        <f t="shared" si="26"/>
        <v>3</v>
      </c>
      <c r="G77" s="130">
        <f t="shared" si="26"/>
        <v>2</v>
      </c>
      <c r="H77" s="130">
        <f t="shared" ref="H77:N77" si="27">SUMIF($B$3:$B$74,"MECC",H3:H74)</f>
        <v>12</v>
      </c>
      <c r="I77" s="130">
        <f t="shared" si="27"/>
        <v>10</v>
      </c>
      <c r="J77" s="130">
        <f t="shared" si="27"/>
        <v>4</v>
      </c>
      <c r="K77" s="130">
        <f t="shared" si="27"/>
        <v>11</v>
      </c>
      <c r="L77" s="130">
        <f t="shared" si="27"/>
        <v>341</v>
      </c>
      <c r="M77" s="130">
        <f t="shared" si="27"/>
        <v>59</v>
      </c>
      <c r="N77" s="130">
        <f t="shared" si="27"/>
        <v>400</v>
      </c>
      <c r="O77" s="61"/>
    </row>
    <row r="78" spans="1:15" x14ac:dyDescent="0.2">
      <c r="A78" s="127"/>
      <c r="B78" s="119" t="s">
        <v>81</v>
      </c>
      <c r="C78" s="130">
        <f>SUMIF($B$3:$B$74,"CHI",C3:C74)</f>
        <v>25</v>
      </c>
      <c r="D78" s="130">
        <f t="shared" ref="D78:G78" si="28">SUMIF($B$3:$B$74,"CHI",D3:D74)</f>
        <v>47</v>
      </c>
      <c r="E78" s="130">
        <f t="shared" si="28"/>
        <v>3</v>
      </c>
      <c r="F78" s="130">
        <f t="shared" si="28"/>
        <v>2</v>
      </c>
      <c r="G78" s="130">
        <f t="shared" si="28"/>
        <v>7</v>
      </c>
      <c r="H78" s="130">
        <f t="shared" ref="H78:N78" si="29">SUMIF($B$3:$B$74,"CHI",H3:H74)</f>
        <v>1</v>
      </c>
      <c r="I78" s="130">
        <f t="shared" si="29"/>
        <v>30</v>
      </c>
      <c r="J78" s="130">
        <f t="shared" si="29"/>
        <v>0</v>
      </c>
      <c r="K78" s="130">
        <f t="shared" si="29"/>
        <v>4</v>
      </c>
      <c r="L78" s="130">
        <f t="shared" si="29"/>
        <v>72</v>
      </c>
      <c r="M78" s="130">
        <f t="shared" si="29"/>
        <v>20</v>
      </c>
      <c r="N78" s="130">
        <f t="shared" si="29"/>
        <v>92</v>
      </c>
      <c r="O78" s="61"/>
    </row>
    <row r="79" spans="1:15" ht="13.5" thickBot="1" x14ac:dyDescent="0.25">
      <c r="A79" s="123"/>
      <c r="B79" s="120" t="s">
        <v>66</v>
      </c>
      <c r="C79" s="130">
        <f>SUMIF($B$3:$B$74,"ST",C3:C74)</f>
        <v>67</v>
      </c>
      <c r="D79" s="130">
        <f t="shared" ref="D79:G79" si="30">SUMIF($B$3:$B$74,"ST",D3:D74)</f>
        <v>670</v>
      </c>
      <c r="E79" s="130">
        <f t="shared" si="30"/>
        <v>188</v>
      </c>
      <c r="F79" s="130">
        <f t="shared" si="30"/>
        <v>79</v>
      </c>
      <c r="G79" s="130">
        <f t="shared" si="30"/>
        <v>68</v>
      </c>
      <c r="H79" s="130">
        <f t="shared" ref="H79:N79" si="31">SUMIF($B$3:$B$74,"ST",H3:H74)</f>
        <v>84</v>
      </c>
      <c r="I79" s="130">
        <f t="shared" si="31"/>
        <v>190</v>
      </c>
      <c r="J79" s="130">
        <f t="shared" si="31"/>
        <v>51</v>
      </c>
      <c r="K79" s="130">
        <f t="shared" si="31"/>
        <v>10</v>
      </c>
      <c r="L79" s="130">
        <f t="shared" si="31"/>
        <v>737</v>
      </c>
      <c r="M79" s="130">
        <f t="shared" si="31"/>
        <v>119</v>
      </c>
      <c r="N79" s="130">
        <f t="shared" si="31"/>
        <v>856</v>
      </c>
      <c r="O79" s="61"/>
    </row>
    <row r="80" spans="1:15" x14ac:dyDescent="0.2">
      <c r="A80" s="10"/>
      <c r="B80" s="134" t="s">
        <v>47</v>
      </c>
      <c r="C80" s="84">
        <f>SUM(C76:C79)</f>
        <v>586</v>
      </c>
      <c r="D80" s="84">
        <f>SUM(D76:D79)</f>
        <v>1049</v>
      </c>
      <c r="E80" s="84">
        <f t="shared" ref="E80:K80" si="32">SUM(E76:E79)</f>
        <v>373</v>
      </c>
      <c r="F80" s="84">
        <f t="shared" si="32"/>
        <v>86</v>
      </c>
      <c r="G80" s="84">
        <f t="shared" si="32"/>
        <v>85</v>
      </c>
      <c r="H80" s="84">
        <f t="shared" si="32"/>
        <v>128</v>
      </c>
      <c r="I80" s="84">
        <f t="shared" si="32"/>
        <v>258</v>
      </c>
      <c r="J80" s="84">
        <f t="shared" si="32"/>
        <v>75</v>
      </c>
      <c r="K80" s="84">
        <f t="shared" si="32"/>
        <v>44</v>
      </c>
      <c r="L80" s="84">
        <f t="shared" ref="L80" si="33">SUM(L76:L79)</f>
        <v>1635</v>
      </c>
      <c r="M80" s="84">
        <f t="shared" ref="M80:N80" si="34">SUM(M76:M79)</f>
        <v>279</v>
      </c>
      <c r="N80" s="84">
        <f t="shared" si="34"/>
        <v>1914</v>
      </c>
    </row>
    <row r="81" spans="1:14" ht="13.5" thickBot="1" x14ac:dyDescent="0.25">
      <c r="A81" s="10"/>
      <c r="B81" s="135"/>
      <c r="C81" s="35">
        <f>C80/totaleC</f>
        <v>0.35840978593272171</v>
      </c>
      <c r="D81" s="35">
        <f t="shared" ref="D81:K81" si="35">D80/totaleC</f>
        <v>0.64159021406727834</v>
      </c>
      <c r="E81" s="36">
        <f t="shared" si="35"/>
        <v>0.22813455657492354</v>
      </c>
      <c r="F81" s="36">
        <f t="shared" si="35"/>
        <v>5.2599388379204894E-2</v>
      </c>
      <c r="G81" s="36">
        <f t="shared" si="35"/>
        <v>5.1987767584097858E-2</v>
      </c>
      <c r="H81" s="36">
        <f t="shared" si="35"/>
        <v>7.8287461773700301E-2</v>
      </c>
      <c r="I81" s="36">
        <f t="shared" si="35"/>
        <v>0.15779816513761469</v>
      </c>
      <c r="J81" s="36">
        <f t="shared" si="35"/>
        <v>4.5871559633027525E-2</v>
      </c>
      <c r="K81" s="37">
        <f t="shared" si="35"/>
        <v>2.6911314984709479E-2</v>
      </c>
      <c r="L81" s="57"/>
      <c r="M81" s="19"/>
      <c r="N81" s="19"/>
    </row>
    <row r="82" spans="1:14" s="1" customFormat="1" x14ac:dyDescent="0.2">
      <c r="A82" s="18"/>
      <c r="B82" s="17"/>
      <c r="C82" s="31" t="s">
        <v>3</v>
      </c>
      <c r="D82" s="69" t="s">
        <v>63</v>
      </c>
      <c r="E82" s="32" t="s">
        <v>14</v>
      </c>
      <c r="F82" s="33" t="s">
        <v>11</v>
      </c>
      <c r="G82" s="33" t="s">
        <v>13</v>
      </c>
      <c r="H82" s="33" t="s">
        <v>21</v>
      </c>
      <c r="I82" s="33" t="s">
        <v>15</v>
      </c>
      <c r="J82" s="33" t="s">
        <v>32</v>
      </c>
      <c r="K82" s="34" t="s">
        <v>23</v>
      </c>
      <c r="L82" s="60"/>
      <c r="M82" s="57"/>
      <c r="N82" s="20"/>
    </row>
    <row r="83" spans="1:14" s="1" customFormat="1" x14ac:dyDescent="0.2">
      <c r="A83" s="18"/>
      <c r="B83" s="17"/>
      <c r="C83" s="11"/>
      <c r="D83" s="51"/>
      <c r="E83" s="13" t="s">
        <v>30</v>
      </c>
      <c r="F83" s="2" t="s">
        <v>12</v>
      </c>
      <c r="G83" s="2" t="s">
        <v>28</v>
      </c>
      <c r="H83" s="2" t="s">
        <v>22</v>
      </c>
      <c r="I83" s="2" t="s">
        <v>16</v>
      </c>
      <c r="J83" s="2" t="s">
        <v>33</v>
      </c>
      <c r="K83" s="6"/>
      <c r="L83" s="18"/>
      <c r="M83" s="18"/>
      <c r="N83" s="18"/>
    </row>
    <row r="84" spans="1:14" s="1" customFormat="1" x14ac:dyDescent="0.2">
      <c r="A84" s="18"/>
      <c r="B84" s="17"/>
      <c r="C84" s="11"/>
      <c r="D84" s="51"/>
      <c r="E84" s="13" t="s">
        <v>29</v>
      </c>
      <c r="F84" s="2" t="s">
        <v>24</v>
      </c>
      <c r="G84" s="2" t="s">
        <v>31</v>
      </c>
      <c r="H84" s="2" t="s">
        <v>26</v>
      </c>
      <c r="I84" s="2" t="s">
        <v>17</v>
      </c>
      <c r="J84" s="2" t="s">
        <v>34</v>
      </c>
      <c r="K84" s="6"/>
      <c r="L84" s="18"/>
      <c r="M84" s="18"/>
      <c r="N84" s="18"/>
    </row>
    <row r="85" spans="1:14" x14ac:dyDescent="0.2">
      <c r="A85" s="20"/>
      <c r="B85" s="22"/>
      <c r="C85" s="11"/>
      <c r="D85" s="51"/>
      <c r="E85" s="15" t="s">
        <v>57</v>
      </c>
      <c r="F85" s="2" t="s">
        <v>25</v>
      </c>
      <c r="G85" s="2" t="s">
        <v>41</v>
      </c>
      <c r="H85" s="2" t="s">
        <v>35</v>
      </c>
      <c r="I85" s="2" t="s">
        <v>36</v>
      </c>
      <c r="J85" s="2" t="s">
        <v>38</v>
      </c>
      <c r="K85" s="16"/>
      <c r="L85" s="20"/>
      <c r="M85" s="20"/>
      <c r="N85" s="20"/>
    </row>
    <row r="86" spans="1:14" x14ac:dyDescent="0.2">
      <c r="A86" s="20"/>
      <c r="B86" s="22"/>
      <c r="C86" s="11"/>
      <c r="D86" s="51"/>
      <c r="E86" s="13"/>
      <c r="F86" s="2"/>
      <c r="G86" s="2" t="s">
        <v>56</v>
      </c>
      <c r="H86" s="2" t="s">
        <v>54</v>
      </c>
      <c r="I86" s="2" t="s">
        <v>27</v>
      </c>
      <c r="J86" s="2" t="s">
        <v>49</v>
      </c>
      <c r="K86" s="16"/>
      <c r="L86" s="20"/>
      <c r="M86" s="20"/>
      <c r="N86" s="20"/>
    </row>
    <row r="87" spans="1:14" x14ac:dyDescent="0.2">
      <c r="A87" s="20"/>
      <c r="B87" s="22"/>
      <c r="C87" s="11"/>
      <c r="D87" s="51"/>
      <c r="E87" s="13"/>
      <c r="F87" s="2"/>
      <c r="G87" s="2"/>
      <c r="H87" s="2"/>
      <c r="I87" s="2" t="s">
        <v>40</v>
      </c>
      <c r="J87" s="52" t="s">
        <v>51</v>
      </c>
      <c r="K87" s="16"/>
      <c r="L87" s="20"/>
      <c r="M87" s="20"/>
      <c r="N87" s="20"/>
    </row>
    <row r="88" spans="1:14" x14ac:dyDescent="0.2">
      <c r="A88" s="20"/>
      <c r="B88" s="22"/>
      <c r="C88" s="50"/>
      <c r="D88" s="64"/>
      <c r="E88" s="42"/>
      <c r="F88" s="44"/>
      <c r="G88" s="44"/>
      <c r="H88" s="44"/>
      <c r="I88" s="44" t="s">
        <v>52</v>
      </c>
      <c r="J88" s="85" t="s">
        <v>75</v>
      </c>
      <c r="K88" s="27"/>
      <c r="L88" s="20"/>
      <c r="M88" s="20"/>
      <c r="N88" s="20"/>
    </row>
    <row r="89" spans="1:14" x14ac:dyDescent="0.2">
      <c r="A89" s="20"/>
      <c r="B89" s="22"/>
      <c r="C89" s="50"/>
      <c r="D89" s="64"/>
      <c r="E89" s="42"/>
      <c r="F89" s="44"/>
      <c r="G89" s="44"/>
      <c r="H89" s="44"/>
      <c r="I89" s="44" t="s">
        <v>53</v>
      </c>
      <c r="J89" s="52"/>
      <c r="K89" s="27"/>
      <c r="L89" s="20"/>
      <c r="M89" s="20"/>
      <c r="N89" s="20"/>
    </row>
    <row r="90" spans="1:14" ht="13.5" thickBot="1" x14ac:dyDescent="0.25">
      <c r="A90" s="20"/>
      <c r="B90" s="22"/>
      <c r="C90" s="24"/>
      <c r="D90" s="65"/>
      <c r="E90" s="25"/>
      <c r="F90" s="21"/>
      <c r="G90" s="21"/>
      <c r="H90" s="21"/>
      <c r="I90" s="26" t="s">
        <v>37</v>
      </c>
      <c r="J90" s="53"/>
      <c r="K90" s="27"/>
      <c r="L90" s="20"/>
      <c r="M90" s="20"/>
      <c r="N90" s="20"/>
    </row>
    <row r="91" spans="1:14" x14ac:dyDescent="0.2">
      <c r="B91" s="22"/>
      <c r="C91" s="28">
        <f>C81</f>
        <v>0.35840978593272171</v>
      </c>
      <c r="D91" s="66"/>
      <c r="E91" s="139">
        <f>SUM(E81:K81)</f>
        <v>0.64159021406727834</v>
      </c>
      <c r="F91" s="140"/>
      <c r="G91" s="140"/>
      <c r="H91" s="140"/>
      <c r="I91" s="140"/>
      <c r="J91" s="141"/>
      <c r="K91" s="142"/>
      <c r="L91" s="20"/>
      <c r="M91" s="20"/>
      <c r="N91" s="20"/>
    </row>
    <row r="92" spans="1:14" ht="13.5" thickBot="1" x14ac:dyDescent="0.25">
      <c r="B92" s="22"/>
      <c r="C92" s="23" t="s">
        <v>3</v>
      </c>
      <c r="D92" s="67"/>
      <c r="E92" s="136" t="s">
        <v>43</v>
      </c>
      <c r="F92" s="137"/>
      <c r="G92" s="137"/>
      <c r="H92" s="137"/>
      <c r="I92" s="137"/>
      <c r="J92" s="137"/>
      <c r="K92" s="138"/>
    </row>
  </sheetData>
  <mergeCells count="4">
    <mergeCell ref="B1:J1"/>
    <mergeCell ref="B80:B81"/>
    <mergeCell ref="E92:K92"/>
    <mergeCell ref="E91:K91"/>
  </mergeCells>
  <phoneticPr fontId="0" type="noConversion"/>
  <pageMargins left="0.19685039370078741" right="0.2" top="0.19" bottom="0.18" header="0.17" footer="0.17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D2"/>
    </sheetView>
  </sheetViews>
  <sheetFormatPr defaultRowHeight="12.75" x14ac:dyDescent="0.2"/>
  <cols>
    <col min="2" max="2" width="18.140625" customWidth="1"/>
    <col min="3" max="3" width="9.42578125" customWidth="1"/>
  </cols>
  <sheetData>
    <row r="1" spans="1:4" x14ac:dyDescent="0.2">
      <c r="A1" t="s">
        <v>44</v>
      </c>
      <c r="B1" t="s">
        <v>2</v>
      </c>
      <c r="C1" t="s">
        <v>3</v>
      </c>
      <c r="D1" t="s">
        <v>63</v>
      </c>
    </row>
    <row r="2" spans="1:4" x14ac:dyDescent="0.2">
      <c r="A2" t="s">
        <v>77</v>
      </c>
      <c r="B2" t="s">
        <v>10</v>
      </c>
      <c r="C2">
        <v>2</v>
      </c>
      <c r="D2">
        <v>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tabSelected="1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B27" sqref="B27"/>
    </sheetView>
  </sheetViews>
  <sheetFormatPr defaultRowHeight="12.75" x14ac:dyDescent="0.2"/>
  <cols>
    <col min="1" max="1" width="17.5703125" bestFit="1" customWidth="1"/>
    <col min="2" max="9" width="16.85546875" bestFit="1" customWidth="1"/>
    <col min="10" max="11" width="20.7109375" bestFit="1" customWidth="1"/>
  </cols>
  <sheetData>
    <row r="3" spans="1:11" x14ac:dyDescent="0.2">
      <c r="A3" s="96"/>
      <c r="B3" s="97" t="s">
        <v>2</v>
      </c>
      <c r="C3" s="98" t="s">
        <v>68</v>
      </c>
      <c r="D3" s="99"/>
      <c r="E3" s="99"/>
      <c r="F3" s="99"/>
      <c r="G3" s="99"/>
      <c r="H3" s="99"/>
      <c r="I3" s="99"/>
      <c r="J3" s="99"/>
      <c r="K3" s="100"/>
    </row>
    <row r="4" spans="1:11" x14ac:dyDescent="0.2">
      <c r="A4" s="101"/>
      <c r="B4" s="115" t="s">
        <v>8</v>
      </c>
      <c r="C4" s="116"/>
      <c r="D4" s="115" t="s">
        <v>9</v>
      </c>
      <c r="E4" s="116"/>
      <c r="F4" s="115" t="s">
        <v>10</v>
      </c>
      <c r="G4" s="116"/>
      <c r="H4" s="115" t="s">
        <v>80</v>
      </c>
      <c r="I4" s="116"/>
      <c r="J4" s="96" t="s">
        <v>71</v>
      </c>
      <c r="K4" s="102" t="s">
        <v>72</v>
      </c>
    </row>
    <row r="5" spans="1:11" x14ac:dyDescent="0.2">
      <c r="A5" s="97" t="s">
        <v>44</v>
      </c>
      <c r="B5" s="96" t="s">
        <v>69</v>
      </c>
      <c r="C5" s="103" t="s">
        <v>70</v>
      </c>
      <c r="D5" s="96" t="s">
        <v>69</v>
      </c>
      <c r="E5" s="103" t="s">
        <v>70</v>
      </c>
      <c r="F5" s="96" t="s">
        <v>69</v>
      </c>
      <c r="G5" s="103" t="s">
        <v>70</v>
      </c>
      <c r="H5" s="96" t="s">
        <v>69</v>
      </c>
      <c r="I5" s="103" t="s">
        <v>70</v>
      </c>
      <c r="J5" s="101"/>
      <c r="K5" s="104"/>
    </row>
    <row r="6" spans="1:11" x14ac:dyDescent="0.2">
      <c r="A6" s="96" t="s">
        <v>0</v>
      </c>
      <c r="B6" s="80">
        <v>5</v>
      </c>
      <c r="C6" s="81">
        <v>18</v>
      </c>
      <c r="D6" s="107">
        <v>18</v>
      </c>
      <c r="E6" s="81">
        <v>6</v>
      </c>
      <c r="F6" s="107">
        <v>1</v>
      </c>
      <c r="G6" s="81">
        <v>12</v>
      </c>
      <c r="H6" s="107"/>
      <c r="I6" s="81"/>
      <c r="J6" s="107">
        <v>24</v>
      </c>
      <c r="K6" s="108">
        <v>36</v>
      </c>
    </row>
    <row r="7" spans="1:11" x14ac:dyDescent="0.2">
      <c r="A7" s="105" t="s">
        <v>1</v>
      </c>
      <c r="B7" s="82">
        <v>11</v>
      </c>
      <c r="C7" s="83">
        <v>23</v>
      </c>
      <c r="D7" s="109">
        <v>11</v>
      </c>
      <c r="E7" s="83">
        <v>10</v>
      </c>
      <c r="F7" s="109">
        <v>3</v>
      </c>
      <c r="G7" s="83">
        <v>16</v>
      </c>
      <c r="H7" s="109"/>
      <c r="I7" s="83"/>
      <c r="J7" s="109">
        <v>25</v>
      </c>
      <c r="K7" s="110">
        <v>49</v>
      </c>
    </row>
    <row r="8" spans="1:11" x14ac:dyDescent="0.2">
      <c r="A8" s="105" t="s">
        <v>39</v>
      </c>
      <c r="B8" s="82">
        <v>11</v>
      </c>
      <c r="C8" s="83">
        <v>19</v>
      </c>
      <c r="D8" s="109">
        <v>8</v>
      </c>
      <c r="E8" s="83">
        <v>7</v>
      </c>
      <c r="F8" s="109">
        <v>2</v>
      </c>
      <c r="G8" s="83">
        <v>19</v>
      </c>
      <c r="H8" s="109"/>
      <c r="I8" s="83"/>
      <c r="J8" s="109">
        <v>21</v>
      </c>
      <c r="K8" s="110">
        <v>45</v>
      </c>
    </row>
    <row r="9" spans="1:11" x14ac:dyDescent="0.2">
      <c r="A9" s="105" t="s">
        <v>48</v>
      </c>
      <c r="B9" s="82">
        <v>12</v>
      </c>
      <c r="C9" s="83">
        <v>15</v>
      </c>
      <c r="D9" s="109">
        <v>6</v>
      </c>
      <c r="E9" s="83">
        <v>9</v>
      </c>
      <c r="F9" s="109">
        <v>6</v>
      </c>
      <c r="G9" s="83">
        <v>26</v>
      </c>
      <c r="H9" s="109"/>
      <c r="I9" s="83"/>
      <c r="J9" s="109">
        <v>24</v>
      </c>
      <c r="K9" s="110">
        <v>50</v>
      </c>
    </row>
    <row r="10" spans="1:11" x14ac:dyDescent="0.2">
      <c r="A10" s="105" t="s">
        <v>50</v>
      </c>
      <c r="B10" s="82">
        <v>9</v>
      </c>
      <c r="C10" s="83">
        <v>21</v>
      </c>
      <c r="D10" s="109">
        <v>12</v>
      </c>
      <c r="E10" s="83">
        <v>4</v>
      </c>
      <c r="F10" s="109">
        <v>2</v>
      </c>
      <c r="G10" s="83">
        <v>28</v>
      </c>
      <c r="H10" s="109"/>
      <c r="I10" s="83"/>
      <c r="J10" s="109">
        <v>23</v>
      </c>
      <c r="K10" s="110">
        <v>53</v>
      </c>
    </row>
    <row r="11" spans="1:11" x14ac:dyDescent="0.2">
      <c r="A11" s="105" t="s">
        <v>55</v>
      </c>
      <c r="B11" s="82">
        <v>20</v>
      </c>
      <c r="C11" s="83">
        <v>16</v>
      </c>
      <c r="D11" s="109">
        <v>14</v>
      </c>
      <c r="E11" s="83">
        <v>4</v>
      </c>
      <c r="F11" s="109">
        <v>1</v>
      </c>
      <c r="G11" s="83">
        <v>31</v>
      </c>
      <c r="H11" s="109"/>
      <c r="I11" s="83"/>
      <c r="J11" s="109">
        <v>35</v>
      </c>
      <c r="K11" s="110">
        <v>51</v>
      </c>
    </row>
    <row r="12" spans="1:11" x14ac:dyDescent="0.2">
      <c r="A12" s="105" t="s">
        <v>58</v>
      </c>
      <c r="B12" s="82">
        <v>15</v>
      </c>
      <c r="C12" s="83">
        <v>13</v>
      </c>
      <c r="D12" s="109">
        <v>15</v>
      </c>
      <c r="E12" s="83">
        <v>0</v>
      </c>
      <c r="F12" s="109">
        <v>4</v>
      </c>
      <c r="G12" s="83">
        <v>29</v>
      </c>
      <c r="H12" s="109"/>
      <c r="I12" s="83"/>
      <c r="J12" s="109">
        <v>34</v>
      </c>
      <c r="K12" s="110">
        <v>42</v>
      </c>
    </row>
    <row r="13" spans="1:11" x14ac:dyDescent="0.2">
      <c r="A13" s="105" t="s">
        <v>59</v>
      </c>
      <c r="B13" s="82">
        <v>17</v>
      </c>
      <c r="C13" s="83">
        <v>11</v>
      </c>
      <c r="D13" s="109">
        <v>13</v>
      </c>
      <c r="E13" s="83">
        <v>6</v>
      </c>
      <c r="F13" s="109">
        <v>4</v>
      </c>
      <c r="G13" s="83">
        <v>20</v>
      </c>
      <c r="H13" s="109"/>
      <c r="I13" s="83"/>
      <c r="J13" s="109">
        <v>34</v>
      </c>
      <c r="K13" s="110">
        <v>37</v>
      </c>
    </row>
    <row r="14" spans="1:11" x14ac:dyDescent="0.2">
      <c r="A14" s="105" t="s">
        <v>60</v>
      </c>
      <c r="B14" s="82">
        <v>14</v>
      </c>
      <c r="C14" s="83">
        <v>7</v>
      </c>
      <c r="D14" s="109">
        <v>13</v>
      </c>
      <c r="E14" s="83">
        <v>4</v>
      </c>
      <c r="F14" s="109">
        <v>3</v>
      </c>
      <c r="G14" s="83">
        <v>38</v>
      </c>
      <c r="H14" s="109"/>
      <c r="I14" s="83"/>
      <c r="J14" s="109">
        <v>30</v>
      </c>
      <c r="K14" s="110">
        <v>49</v>
      </c>
    </row>
    <row r="15" spans="1:11" x14ac:dyDescent="0.2">
      <c r="A15" s="105" t="s">
        <v>61</v>
      </c>
      <c r="B15" s="82">
        <v>13</v>
      </c>
      <c r="C15" s="83">
        <v>10</v>
      </c>
      <c r="D15" s="109">
        <v>14</v>
      </c>
      <c r="E15" s="83">
        <v>3</v>
      </c>
      <c r="F15" s="109">
        <v>4</v>
      </c>
      <c r="G15" s="83">
        <v>48</v>
      </c>
      <c r="H15" s="109"/>
      <c r="I15" s="83"/>
      <c r="J15" s="109">
        <v>31</v>
      </c>
      <c r="K15" s="110">
        <v>61</v>
      </c>
    </row>
    <row r="16" spans="1:11" x14ac:dyDescent="0.2">
      <c r="A16" s="105" t="s">
        <v>62</v>
      </c>
      <c r="B16" s="82">
        <v>16</v>
      </c>
      <c r="C16" s="83">
        <v>7</v>
      </c>
      <c r="D16" s="109">
        <v>14</v>
      </c>
      <c r="E16" s="83">
        <v>4</v>
      </c>
      <c r="F16" s="109">
        <v>6</v>
      </c>
      <c r="G16" s="83">
        <v>36</v>
      </c>
      <c r="H16" s="109"/>
      <c r="I16" s="83"/>
      <c r="J16" s="109">
        <v>36</v>
      </c>
      <c r="K16" s="110">
        <v>47</v>
      </c>
    </row>
    <row r="17" spans="1:11" x14ac:dyDescent="0.2">
      <c r="A17" s="105" t="s">
        <v>73</v>
      </c>
      <c r="B17" s="82">
        <v>13</v>
      </c>
      <c r="C17" s="83">
        <v>4</v>
      </c>
      <c r="D17" s="109">
        <v>6</v>
      </c>
      <c r="E17" s="83">
        <v>7</v>
      </c>
      <c r="F17" s="109">
        <v>3</v>
      </c>
      <c r="G17" s="83">
        <v>43</v>
      </c>
      <c r="H17" s="109"/>
      <c r="I17" s="83"/>
      <c r="J17" s="109">
        <v>22</v>
      </c>
      <c r="K17" s="110">
        <v>54</v>
      </c>
    </row>
    <row r="18" spans="1:11" x14ac:dyDescent="0.2">
      <c r="A18" s="105" t="s">
        <v>74</v>
      </c>
      <c r="B18" s="82">
        <v>7</v>
      </c>
      <c r="C18" s="83">
        <v>13</v>
      </c>
      <c r="D18" s="109">
        <v>15</v>
      </c>
      <c r="E18" s="83">
        <v>3</v>
      </c>
      <c r="F18" s="109">
        <v>5</v>
      </c>
      <c r="G18" s="83">
        <v>33</v>
      </c>
      <c r="H18" s="109"/>
      <c r="I18" s="83"/>
      <c r="J18" s="109">
        <v>27</v>
      </c>
      <c r="K18" s="110">
        <v>49</v>
      </c>
    </row>
    <row r="19" spans="1:11" x14ac:dyDescent="0.2">
      <c r="A19" s="105" t="s">
        <v>76</v>
      </c>
      <c r="B19" s="82">
        <v>6</v>
      </c>
      <c r="C19" s="83">
        <v>3</v>
      </c>
      <c r="D19" s="109">
        <v>11</v>
      </c>
      <c r="E19" s="83">
        <v>2</v>
      </c>
      <c r="F19" s="109">
        <v>3</v>
      </c>
      <c r="G19" s="83">
        <v>36</v>
      </c>
      <c r="H19" s="109"/>
      <c r="I19" s="83"/>
      <c r="J19" s="109">
        <v>20</v>
      </c>
      <c r="K19" s="110">
        <v>41</v>
      </c>
    </row>
    <row r="20" spans="1:11" x14ac:dyDescent="0.2">
      <c r="A20" s="105" t="s">
        <v>77</v>
      </c>
      <c r="B20" s="82">
        <v>7</v>
      </c>
      <c r="C20" s="83">
        <v>6</v>
      </c>
      <c r="D20" s="109">
        <v>14</v>
      </c>
      <c r="E20" s="83">
        <v>4</v>
      </c>
      <c r="F20" s="109">
        <v>2</v>
      </c>
      <c r="G20" s="83">
        <v>30</v>
      </c>
      <c r="H20" s="109"/>
      <c r="I20" s="83"/>
      <c r="J20" s="109">
        <v>23</v>
      </c>
      <c r="K20" s="110">
        <v>40</v>
      </c>
    </row>
    <row r="21" spans="1:11" x14ac:dyDescent="0.2">
      <c r="A21" s="105" t="s">
        <v>78</v>
      </c>
      <c r="B21" s="82">
        <v>15</v>
      </c>
      <c r="C21" s="83">
        <v>7</v>
      </c>
      <c r="D21" s="109">
        <v>4</v>
      </c>
      <c r="E21" s="83">
        <v>7</v>
      </c>
      <c r="F21" s="109">
        <v>4</v>
      </c>
      <c r="G21" s="83">
        <v>37</v>
      </c>
      <c r="H21" s="109"/>
      <c r="I21" s="83"/>
      <c r="J21" s="109">
        <v>23</v>
      </c>
      <c r="K21" s="110">
        <v>51</v>
      </c>
    </row>
    <row r="22" spans="1:11" x14ac:dyDescent="0.2">
      <c r="A22" s="105" t="s">
        <v>79</v>
      </c>
      <c r="B22" s="82">
        <v>11</v>
      </c>
      <c r="C22" s="83">
        <v>5</v>
      </c>
      <c r="D22" s="109">
        <v>9</v>
      </c>
      <c r="E22" s="83">
        <v>1</v>
      </c>
      <c r="F22" s="109">
        <v>3</v>
      </c>
      <c r="G22" s="83">
        <v>39</v>
      </c>
      <c r="H22" s="109">
        <v>5</v>
      </c>
      <c r="I22" s="83">
        <v>6</v>
      </c>
      <c r="J22" s="109">
        <v>28</v>
      </c>
      <c r="K22" s="110">
        <v>51</v>
      </c>
    </row>
    <row r="23" spans="1:11" x14ac:dyDescent="0.2">
      <c r="A23" s="105" t="s">
        <v>82</v>
      </c>
      <c r="B23" s="82">
        <v>10</v>
      </c>
      <c r="C23" s="83">
        <v>7</v>
      </c>
      <c r="D23" s="109">
        <v>3</v>
      </c>
      <c r="E23" s="83">
        <v>7</v>
      </c>
      <c r="F23" s="109">
        <v>4</v>
      </c>
      <c r="G23" s="83">
        <v>38</v>
      </c>
      <c r="H23" s="109">
        <v>5</v>
      </c>
      <c r="I23" s="83">
        <v>6</v>
      </c>
      <c r="J23" s="109">
        <v>22</v>
      </c>
      <c r="K23" s="110">
        <v>58</v>
      </c>
    </row>
    <row r="24" spans="1:11" x14ac:dyDescent="0.2">
      <c r="A24" s="105" t="s">
        <v>83</v>
      </c>
      <c r="B24" s="82">
        <v>3</v>
      </c>
      <c r="C24" s="83">
        <v>7</v>
      </c>
      <c r="D24" s="109">
        <v>3</v>
      </c>
      <c r="E24" s="83">
        <v>3</v>
      </c>
      <c r="F24" s="109">
        <v>0</v>
      </c>
      <c r="G24" s="83">
        <v>34</v>
      </c>
      <c r="H24" s="109">
        <v>3</v>
      </c>
      <c r="I24" s="83">
        <v>10</v>
      </c>
      <c r="J24" s="109">
        <v>9</v>
      </c>
      <c r="K24" s="110">
        <v>54</v>
      </c>
    </row>
    <row r="25" spans="1:11" x14ac:dyDescent="0.2">
      <c r="A25" s="105" t="s">
        <v>84</v>
      </c>
      <c r="B25" s="82">
        <v>13</v>
      </c>
      <c r="C25" s="83">
        <v>8</v>
      </c>
      <c r="D25" s="109">
        <v>12</v>
      </c>
      <c r="E25" s="83">
        <v>3</v>
      </c>
      <c r="F25" s="109">
        <v>1</v>
      </c>
      <c r="G25" s="83">
        <v>28</v>
      </c>
      <c r="H25" s="109">
        <v>4</v>
      </c>
      <c r="I25" s="83">
        <v>8</v>
      </c>
      <c r="J25" s="109">
        <v>30</v>
      </c>
      <c r="K25" s="110">
        <v>47</v>
      </c>
    </row>
    <row r="26" spans="1:11" x14ac:dyDescent="0.2">
      <c r="A26" s="105" t="s">
        <v>85</v>
      </c>
      <c r="B26" s="82">
        <v>14</v>
      </c>
      <c r="C26" s="83">
        <v>3</v>
      </c>
      <c r="D26" s="109">
        <v>15</v>
      </c>
      <c r="E26" s="83">
        <v>2</v>
      </c>
      <c r="F26" s="109">
        <v>2</v>
      </c>
      <c r="G26" s="83">
        <v>27</v>
      </c>
      <c r="H26" s="109">
        <v>4</v>
      </c>
      <c r="I26" s="83">
        <v>7</v>
      </c>
      <c r="J26" s="109">
        <v>35</v>
      </c>
      <c r="K26" s="110">
        <v>39</v>
      </c>
    </row>
    <row r="27" spans="1:11" x14ac:dyDescent="0.2">
      <c r="A27" s="105" t="s">
        <v>86</v>
      </c>
      <c r="B27" s="82">
        <v>12</v>
      </c>
      <c r="C27" s="83">
        <v>8</v>
      </c>
      <c r="D27" s="109">
        <v>10</v>
      </c>
      <c r="E27" s="83">
        <v>5</v>
      </c>
      <c r="F27" s="109">
        <v>4</v>
      </c>
      <c r="G27" s="83">
        <v>22</v>
      </c>
      <c r="H27" s="109">
        <v>4</v>
      </c>
      <c r="I27" s="83">
        <v>10</v>
      </c>
      <c r="J27" s="109">
        <v>30</v>
      </c>
      <c r="K27" s="110">
        <v>45</v>
      </c>
    </row>
    <row r="28" spans="1:11" x14ac:dyDescent="0.2">
      <c r="A28" s="106" t="s">
        <v>67</v>
      </c>
      <c r="B28" s="111">
        <v>254</v>
      </c>
      <c r="C28" s="112">
        <v>231</v>
      </c>
      <c r="D28" s="113">
        <v>240</v>
      </c>
      <c r="E28" s="112">
        <v>101</v>
      </c>
      <c r="F28" s="113">
        <v>67</v>
      </c>
      <c r="G28" s="112">
        <v>670</v>
      </c>
      <c r="H28" s="113">
        <v>25</v>
      </c>
      <c r="I28" s="112">
        <v>47</v>
      </c>
      <c r="J28" s="113">
        <v>586</v>
      </c>
      <c r="K28" s="114">
        <v>1049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2" zoomScale="90" zoomScaleNormal="90" workbookViewId="0">
      <selection activeCell="O46" sqref="O46"/>
    </sheetView>
  </sheetViews>
  <sheetFormatPr defaultRowHeight="12.75" x14ac:dyDescent="0.2"/>
  <sheetData/>
  <phoneticPr fontId="0" type="noConversion"/>
  <pageMargins left="0.35433070866141736" right="0.74803149606299213" top="0.2" bottom="0.23622047244094491" header="0.2" footer="0.19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Dati</vt:lpstr>
      <vt:lpstr>Foglio2</vt:lpstr>
      <vt:lpstr>analisi</vt:lpstr>
      <vt:lpstr>Grafici</vt:lpstr>
      <vt:lpstr>totale</vt:lpstr>
      <vt:lpstr>totaleC</vt:lpstr>
      <vt:lpstr>totele</vt:lpstr>
      <vt:lpstr>toteleCon</vt:lpstr>
      <vt:lpstr>totmecc</vt:lpstr>
      <vt:lpstr>totMeccCon</vt:lpstr>
      <vt:lpstr>totst</vt:lpstr>
      <vt:lpstr>totstCon</vt:lpstr>
    </vt:vector>
  </TitlesOfParts>
  <Company>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Renzo</dc:creator>
  <cp:lastModifiedBy>Renzo Denina</cp:lastModifiedBy>
  <cp:lastPrinted>2008-10-28T16:56:37Z</cp:lastPrinted>
  <dcterms:created xsi:type="dcterms:W3CDTF">2003-11-19T09:26:41Z</dcterms:created>
  <dcterms:modified xsi:type="dcterms:W3CDTF">2024-05-27T10:04:53Z</dcterms:modified>
</cp:coreProperties>
</file>